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Harald/Documents/Zahnmedizin/Doktorarbeit/Journal/"/>
    </mc:Choice>
  </mc:AlternateContent>
  <xr:revisionPtr revIDLastSave="0" documentId="13_ncr:1_{CA2EB112-B065-2F43-BCE2-D62A0FB7FEFD}" xr6:coauthVersionLast="46" xr6:coauthVersionMax="46" xr10:uidLastSave="{00000000-0000-0000-0000-000000000000}"/>
  <bookViews>
    <workbookView xWindow="60" yWindow="500" windowWidth="49620" windowHeight="25960" xr2:uid="{00000000-000D-0000-FFFF-FFFF00000000}"/>
  </bookViews>
  <sheets>
    <sheet name="Table 1 PICOS" sheetId="12" r:id="rId1"/>
    <sheet name="Table 2 Bias Quality Assessment" sheetId="10" r:id="rId2"/>
    <sheet name="Table 3 Complications" sheetId="25" r:id="rId3"/>
    <sheet name="Table 4 Abbreviations" sheetId="6" r:id="rId4"/>
    <sheet name="Appendix 2 Systematic reviews" sheetId="11" r:id="rId5"/>
    <sheet name="Appendix 3 All Primary Studies" sheetId="15" r:id="rId6"/>
    <sheet name="Appendix 3 Monolithic" sheetId="22" r:id="rId7"/>
    <sheet name="Appendix 3 RCT" sheetId="18" r:id="rId8"/>
    <sheet name="Appendix 3 Prospective" sheetId="19" r:id="rId9"/>
    <sheet name="Appendix 3 Retrospective" sheetId="20" r:id="rId10"/>
    <sheet name="Appendix 3 Other" sheetId="2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4" i="25" l="1"/>
  <c r="C2" i="25"/>
  <c r="D2" i="25"/>
  <c r="E2" i="25"/>
  <c r="F2" i="25"/>
  <c r="G2" i="25"/>
  <c r="H2" i="25"/>
  <c r="I2" i="25"/>
  <c r="J2" i="25"/>
  <c r="K2" i="25"/>
  <c r="L2" i="25"/>
  <c r="M2" i="25"/>
  <c r="N2" i="25"/>
  <c r="O2" i="25"/>
  <c r="P2" i="25"/>
  <c r="Q2" i="25"/>
  <c r="R2" i="25"/>
  <c r="S2" i="25"/>
  <c r="T2" i="25"/>
  <c r="AP2" i="25"/>
  <c r="U2" i="25"/>
  <c r="V2" i="25"/>
  <c r="W2" i="25"/>
  <c r="X2" i="25"/>
  <c r="Y2" i="25"/>
  <c r="Z2" i="25"/>
  <c r="AA2" i="25"/>
  <c r="AB2" i="25"/>
  <c r="AC2" i="25"/>
  <c r="AD2" i="25"/>
  <c r="AE2" i="25"/>
  <c r="AF2" i="25"/>
  <c r="AG2" i="25"/>
  <c r="AH2" i="25"/>
  <c r="AI2" i="25"/>
  <c r="AJ2" i="25"/>
  <c r="AK2" i="25"/>
  <c r="AL2" i="25"/>
  <c r="AM2" i="25"/>
  <c r="AN2" i="25"/>
  <c r="AP3" i="25"/>
  <c r="AP4" i="25"/>
  <c r="AP5" i="25"/>
  <c r="AP6" i="25"/>
  <c r="AP7" i="25"/>
  <c r="AP8" i="25"/>
  <c r="AP9" i="25"/>
  <c r="AP10" i="25"/>
  <c r="AP11" i="25"/>
  <c r="C12" i="25"/>
  <c r="D12" i="25"/>
  <c r="E12" i="25"/>
  <c r="F12" i="25"/>
  <c r="G12" i="25"/>
  <c r="H12" i="25"/>
  <c r="AP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I26" i="25"/>
  <c r="AJ12" i="25"/>
  <c r="AJ26" i="25"/>
  <c r="AK12" i="25"/>
  <c r="AL12" i="25"/>
  <c r="AM12" i="25"/>
  <c r="AN12" i="25"/>
  <c r="AP13" i="25"/>
  <c r="AP14" i="25"/>
  <c r="AP15" i="25"/>
  <c r="AP16" i="25"/>
  <c r="AP17" i="25"/>
  <c r="AP18" i="25"/>
  <c r="AP19" i="25"/>
  <c r="AP20" i="25"/>
  <c r="AP21" i="25"/>
  <c r="AP22" i="25"/>
  <c r="C23" i="25"/>
  <c r="D23" i="25"/>
  <c r="D26" i="25"/>
  <c r="E23" i="25"/>
  <c r="E26" i="25"/>
  <c r="F23" i="25"/>
  <c r="F26" i="25"/>
  <c r="G23" i="25"/>
  <c r="G26" i="25"/>
  <c r="H23" i="25"/>
  <c r="I23" i="25"/>
  <c r="J23" i="25"/>
  <c r="J26" i="25"/>
  <c r="K23" i="25"/>
  <c r="K26" i="25"/>
  <c r="L23" i="25"/>
  <c r="L26" i="25"/>
  <c r="M23" i="25"/>
  <c r="M26" i="25"/>
  <c r="N23" i="25"/>
  <c r="O23" i="25"/>
  <c r="P23" i="25"/>
  <c r="P26" i="25"/>
  <c r="Q23" i="25"/>
  <c r="Q26" i="25"/>
  <c r="R23" i="25"/>
  <c r="R26" i="25"/>
  <c r="S23" i="25"/>
  <c r="S26" i="25"/>
  <c r="T23" i="25"/>
  <c r="U23" i="25"/>
  <c r="V23" i="25"/>
  <c r="V26" i="25"/>
  <c r="W23" i="25"/>
  <c r="W26" i="25"/>
  <c r="X23" i="25"/>
  <c r="X26" i="25"/>
  <c r="Y23" i="25"/>
  <c r="Y26" i="25"/>
  <c r="Z23" i="25"/>
  <c r="AA23" i="25"/>
  <c r="AB23" i="25"/>
  <c r="AB26" i="25"/>
  <c r="AC23" i="25"/>
  <c r="AC26" i="25"/>
  <c r="AD23" i="25"/>
  <c r="AD26" i="25"/>
  <c r="AE23" i="25"/>
  <c r="AE26" i="25"/>
  <c r="AF23" i="25"/>
  <c r="AG23" i="25"/>
  <c r="AH23" i="25"/>
  <c r="AH26" i="25"/>
  <c r="AI23" i="25"/>
  <c r="AJ23" i="25"/>
  <c r="AK23" i="25"/>
  <c r="AK26" i="25"/>
  <c r="AL23" i="25"/>
  <c r="AM23" i="25"/>
  <c r="AN23" i="25"/>
  <c r="AN26" i="25"/>
  <c r="C26" i="25"/>
  <c r="H26" i="25"/>
  <c r="I26" i="25"/>
  <c r="N26" i="25"/>
  <c r="O26" i="25"/>
  <c r="T26" i="25"/>
  <c r="U26" i="25"/>
  <c r="Z26" i="25"/>
  <c r="AA26" i="25"/>
  <c r="AF26" i="25"/>
  <c r="AG26" i="25"/>
  <c r="AL26" i="25"/>
  <c r="AM26" i="25"/>
  <c r="H131" i="15"/>
  <c r="AW3" i="18"/>
  <c r="AW4" i="18"/>
  <c r="AW5" i="18"/>
  <c r="AW6" i="18"/>
  <c r="AW7" i="18"/>
  <c r="AW8" i="18"/>
  <c r="AW9" i="18"/>
  <c r="AW10" i="18"/>
  <c r="AW11" i="18"/>
  <c r="AW12" i="18"/>
  <c r="AW13" i="18"/>
  <c r="AW14" i="18"/>
  <c r="AW15" i="18"/>
  <c r="AW16" i="18"/>
  <c r="AW17" i="18"/>
  <c r="AW18" i="18"/>
  <c r="AW19" i="18"/>
  <c r="AW20" i="18"/>
  <c r="AW21" i="18"/>
  <c r="AW22" i="18"/>
  <c r="AW23" i="18"/>
  <c r="AW24" i="18"/>
  <c r="AW25" i="18"/>
  <c r="AW26" i="18"/>
  <c r="AW27" i="18"/>
  <c r="AW28" i="18"/>
  <c r="AW29" i="18"/>
  <c r="AW30" i="18"/>
  <c r="AW2" i="18"/>
  <c r="H23" i="22"/>
  <c r="G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AW21" i="22"/>
  <c r="AW20" i="22"/>
  <c r="AW19" i="22"/>
  <c r="AW18" i="22"/>
  <c r="AW17" i="22"/>
  <c r="AW16" i="22"/>
  <c r="AW15" i="22"/>
  <c r="AW14" i="22"/>
  <c r="AW13" i="22"/>
  <c r="AW12" i="22"/>
  <c r="AW11" i="22"/>
  <c r="AW10" i="22"/>
  <c r="AW9" i="22"/>
  <c r="AW8" i="22"/>
  <c r="AW7" i="22"/>
  <c r="AW6" i="22"/>
  <c r="AW5" i="22"/>
  <c r="AW4" i="22"/>
  <c r="AW3" i="22"/>
  <c r="AW2" i="22"/>
  <c r="H17" i="21"/>
  <c r="G17" i="21"/>
  <c r="H24" i="20"/>
  <c r="H67" i="19"/>
  <c r="H32" i="18"/>
  <c r="AW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J24" i="20"/>
  <c r="G24" i="20"/>
  <c r="AW17" i="21"/>
  <c r="K17" i="21"/>
  <c r="L17" i="21"/>
  <c r="M17" i="21"/>
  <c r="N17" i="21"/>
  <c r="O17" i="21"/>
  <c r="P17" i="21"/>
  <c r="Q17" i="21"/>
  <c r="R17" i="21"/>
  <c r="S17" i="21"/>
  <c r="T17" i="21"/>
  <c r="U17" i="21"/>
  <c r="V17" i="21"/>
  <c r="W17" i="21"/>
  <c r="X17" i="21"/>
  <c r="Y17" i="21"/>
  <c r="Z17" i="21"/>
  <c r="AA17" i="21"/>
  <c r="AB17" i="21"/>
  <c r="AC17" i="21"/>
  <c r="AD17" i="21"/>
  <c r="AE17" i="21"/>
  <c r="AF17" i="21"/>
  <c r="AG17" i="21"/>
  <c r="AH17" i="21"/>
  <c r="AI17" i="21"/>
  <c r="AJ17" i="21"/>
  <c r="AK17" i="21"/>
  <c r="AL17" i="21"/>
  <c r="AM17" i="21"/>
  <c r="AN17" i="21"/>
  <c r="AO17" i="21"/>
  <c r="AP17" i="21"/>
  <c r="AQ17" i="21"/>
  <c r="AR17" i="21"/>
  <c r="AS17" i="21"/>
  <c r="AT17" i="21"/>
  <c r="AU17" i="21"/>
  <c r="AV17" i="21"/>
  <c r="J17" i="21"/>
  <c r="AW67" i="19"/>
  <c r="K67" i="19"/>
  <c r="L67" i="19"/>
  <c r="M67" i="19"/>
  <c r="N67" i="19"/>
  <c r="O67" i="19"/>
  <c r="P67" i="19"/>
  <c r="Q67" i="19"/>
  <c r="R67" i="19"/>
  <c r="S67" i="19"/>
  <c r="T67" i="19"/>
  <c r="U67" i="19"/>
  <c r="V67" i="19"/>
  <c r="W67" i="19"/>
  <c r="X67" i="19"/>
  <c r="Y67" i="19"/>
  <c r="Z67" i="19"/>
  <c r="AA67" i="19"/>
  <c r="AB67" i="19"/>
  <c r="AC67" i="19"/>
  <c r="AD67" i="19"/>
  <c r="AE67" i="19"/>
  <c r="AF67" i="19"/>
  <c r="AG67" i="19"/>
  <c r="AH67" i="19"/>
  <c r="AI67" i="19"/>
  <c r="AJ67" i="19"/>
  <c r="AK67" i="19"/>
  <c r="AL67" i="19"/>
  <c r="AM67" i="19"/>
  <c r="AN67" i="19"/>
  <c r="AO67" i="19"/>
  <c r="AP67" i="19"/>
  <c r="AQ67" i="19"/>
  <c r="AR67" i="19"/>
  <c r="AS67" i="19"/>
  <c r="AT67" i="19"/>
  <c r="AU67" i="19"/>
  <c r="J67" i="19"/>
  <c r="G67" i="19"/>
  <c r="K32" i="18"/>
  <c r="L32" i="18"/>
  <c r="M32" i="18"/>
  <c r="N32" i="18"/>
  <c r="O32" i="18"/>
  <c r="P32" i="18"/>
  <c r="Q32" i="18"/>
  <c r="R32" i="18"/>
  <c r="S32" i="18"/>
  <c r="T32" i="18"/>
  <c r="U32" i="18"/>
  <c r="V32" i="18"/>
  <c r="W32" i="18"/>
  <c r="X32" i="18"/>
  <c r="Y32" i="18"/>
  <c r="Z32" i="18"/>
  <c r="AA32" i="18"/>
  <c r="AB32" i="18"/>
  <c r="AC32" i="18"/>
  <c r="AD32" i="18"/>
  <c r="AE32" i="18"/>
  <c r="AF32" i="18"/>
  <c r="AG32" i="18"/>
  <c r="AH32" i="18"/>
  <c r="AI32" i="18"/>
  <c r="AJ32" i="18"/>
  <c r="AK32" i="18"/>
  <c r="AL32" i="18"/>
  <c r="AM32" i="18"/>
  <c r="AN32" i="18"/>
  <c r="AO32" i="18"/>
  <c r="AP32" i="18"/>
  <c r="AQ32" i="18"/>
  <c r="AR32" i="18"/>
  <c r="AS32" i="18"/>
  <c r="AT32" i="18"/>
  <c r="AU32" i="18"/>
  <c r="J32" i="18"/>
  <c r="G32" i="18"/>
  <c r="K131" i="15"/>
  <c r="L131" i="15"/>
  <c r="M131" i="15"/>
  <c r="N131" i="15"/>
  <c r="O131" i="15"/>
  <c r="P131" i="15"/>
  <c r="Q131" i="15"/>
  <c r="R131" i="15"/>
  <c r="S131" i="15"/>
  <c r="T131" i="15"/>
  <c r="U131" i="15"/>
  <c r="V131" i="15"/>
  <c r="W131" i="15"/>
  <c r="X131" i="15"/>
  <c r="Y131" i="15"/>
  <c r="Z131" i="15"/>
  <c r="AA131" i="15"/>
  <c r="AB131" i="15"/>
  <c r="AC131" i="15"/>
  <c r="AD131" i="15"/>
  <c r="AE131" i="15"/>
  <c r="AF131" i="15"/>
  <c r="AG131" i="15"/>
  <c r="AH131" i="15"/>
  <c r="AI131" i="15"/>
  <c r="AJ131" i="15"/>
  <c r="AK131" i="15"/>
  <c r="AL131" i="15"/>
  <c r="AM131" i="15"/>
  <c r="AN131" i="15"/>
  <c r="AO131" i="15"/>
  <c r="AP131" i="15"/>
  <c r="AQ131" i="15"/>
  <c r="AR131" i="15"/>
  <c r="AS131" i="15"/>
  <c r="AT131" i="15"/>
  <c r="AU131" i="15"/>
  <c r="J131" i="15"/>
  <c r="G131" i="15"/>
  <c r="AW3" i="15"/>
  <c r="AW4" i="15"/>
  <c r="AW5" i="15"/>
  <c r="AW6" i="15"/>
  <c r="AW7" i="15"/>
  <c r="AW8" i="15"/>
  <c r="AW9" i="15"/>
  <c r="AW10" i="15"/>
  <c r="AW11" i="15"/>
  <c r="AW12" i="15"/>
  <c r="AW13" i="15"/>
  <c r="AW14" i="15"/>
  <c r="AW15" i="15"/>
  <c r="AW16" i="15"/>
  <c r="AW17" i="15"/>
  <c r="AW18" i="15"/>
  <c r="AW19" i="15"/>
  <c r="AW20" i="15"/>
  <c r="AW21" i="15"/>
  <c r="AW22" i="15"/>
  <c r="AW23" i="15"/>
  <c r="AW24" i="15"/>
  <c r="AW25" i="15"/>
  <c r="AW26" i="15"/>
  <c r="AW27" i="15"/>
  <c r="AW28" i="15"/>
  <c r="AW29" i="15"/>
  <c r="AW30" i="15"/>
  <c r="AW31" i="15"/>
  <c r="AW32" i="15"/>
  <c r="AW33" i="15"/>
  <c r="AW34" i="15"/>
  <c r="AW35" i="15"/>
  <c r="AW36" i="15"/>
  <c r="AW37" i="15"/>
  <c r="AW38" i="15"/>
  <c r="AW39" i="15"/>
  <c r="AW40" i="15"/>
  <c r="AW41" i="15"/>
  <c r="AW42" i="15"/>
  <c r="AW43" i="15"/>
  <c r="AW44" i="15"/>
  <c r="AW45" i="15"/>
  <c r="AW46" i="15"/>
  <c r="AW47" i="15"/>
  <c r="AW48" i="15"/>
  <c r="AW49" i="15"/>
  <c r="AW50" i="15"/>
  <c r="AW51" i="15"/>
  <c r="AW52" i="15"/>
  <c r="AW53" i="15"/>
  <c r="AW54" i="15"/>
  <c r="AW55" i="15"/>
  <c r="AW56" i="15"/>
  <c r="AW57" i="15"/>
  <c r="AW58" i="15"/>
  <c r="AW59" i="15"/>
  <c r="AW60" i="15"/>
  <c r="AW61" i="15"/>
  <c r="AW62" i="15"/>
  <c r="AW63" i="15"/>
  <c r="AW64" i="15"/>
  <c r="AW65" i="15"/>
  <c r="AW66" i="15"/>
  <c r="AW67" i="15"/>
  <c r="AW68" i="15"/>
  <c r="AW69" i="15"/>
  <c r="AW70" i="15"/>
  <c r="AW71" i="15"/>
  <c r="AW72" i="15"/>
  <c r="AW73" i="15"/>
  <c r="AW74" i="15"/>
  <c r="AW75" i="15"/>
  <c r="AW76" i="15"/>
  <c r="AW77" i="15"/>
  <c r="AW78" i="15"/>
  <c r="AW79" i="15"/>
  <c r="AW80" i="15"/>
  <c r="AW81" i="15"/>
  <c r="AW82" i="15"/>
  <c r="AW83" i="15"/>
  <c r="AW84" i="15"/>
  <c r="AW85" i="15"/>
  <c r="AW86" i="15"/>
  <c r="AW87" i="15"/>
  <c r="AW88" i="15"/>
  <c r="AW89" i="15"/>
  <c r="AW90" i="15"/>
  <c r="AW91" i="15"/>
  <c r="AW92" i="15"/>
  <c r="AW93" i="15"/>
  <c r="AW94" i="15"/>
  <c r="AW95" i="15"/>
  <c r="AW96" i="15"/>
  <c r="AW97" i="15"/>
  <c r="AW98" i="15"/>
  <c r="AW99" i="15"/>
  <c r="AW100" i="15"/>
  <c r="AW101" i="15"/>
  <c r="AW102" i="15"/>
  <c r="AW103" i="15"/>
  <c r="AW104" i="15"/>
  <c r="AW105" i="15"/>
  <c r="AW106" i="15"/>
  <c r="AW107" i="15"/>
  <c r="AW108" i="15"/>
  <c r="AW109" i="15"/>
  <c r="AW110" i="15"/>
  <c r="AW111" i="15"/>
  <c r="AW112" i="15"/>
  <c r="AW113" i="15"/>
  <c r="AW114" i="15"/>
  <c r="AW115" i="15"/>
  <c r="AW116" i="15"/>
  <c r="AW117" i="15"/>
  <c r="AW118" i="15"/>
  <c r="AW119" i="15"/>
  <c r="AW120" i="15"/>
  <c r="AW121" i="15"/>
  <c r="AW122" i="15"/>
  <c r="AW123" i="15"/>
  <c r="AW124" i="15"/>
  <c r="AW125" i="15"/>
  <c r="AW126" i="15"/>
  <c r="AW127" i="15"/>
  <c r="AW128" i="15"/>
  <c r="AW129" i="15"/>
  <c r="AW2" i="15"/>
  <c r="AW131" i="15"/>
  <c r="AP23" i="25"/>
  <c r="AP26" i="25"/>
  <c r="AW32" i="18"/>
  <c r="AW23" i="22"/>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2" i="10"/>
</calcChain>
</file>

<file path=xl/sharedStrings.xml><?xml version="1.0" encoding="utf-8"?>
<sst xmlns="http://schemas.openxmlformats.org/spreadsheetml/2006/main" count="3261" uniqueCount="655">
  <si>
    <t>Year</t>
  </si>
  <si>
    <t>Author</t>
  </si>
  <si>
    <t>FDP</t>
  </si>
  <si>
    <t>Follow up time</t>
  </si>
  <si>
    <t>Type of restoration</t>
  </si>
  <si>
    <t>Number of Patients</t>
  </si>
  <si>
    <t>Number of Restorations</t>
  </si>
  <si>
    <t>Objective</t>
  </si>
  <si>
    <t>Reporting items</t>
  </si>
  <si>
    <t>Fit of zirconia FDPs fabricated by CAD/CAM or CAM systems and influencing factors</t>
  </si>
  <si>
    <t>Marginal fit (µm)
Internal fit (µm)</t>
  </si>
  <si>
    <t>Veneered zirconia</t>
  </si>
  <si>
    <t>DCS, Cercon, Cerec InLab, Xawex, Lava, Procera, Everest, Etkon, Digident</t>
  </si>
  <si>
    <t>NR</t>
  </si>
  <si>
    <t>Types of studies</t>
  </si>
  <si>
    <t xml:space="preserve"> FDP</t>
  </si>
  <si>
    <t>TS</t>
  </si>
  <si>
    <t>SC</t>
  </si>
  <si>
    <t>single crown</t>
  </si>
  <si>
    <t>tooth supported</t>
  </si>
  <si>
    <t>IS</t>
  </si>
  <si>
    <t>implant supported</t>
  </si>
  <si>
    <t>Clinical success of HIPed and non-HIPed Y-TZP-based restorations, focusing on the incidence of framework fracture and chipping.</t>
  </si>
  <si>
    <t>Framework fracture (%)
Veneering porcelain fracture (%)</t>
  </si>
  <si>
    <t>Zirconia</t>
  </si>
  <si>
    <t>Cercon, Lava, Procera, IPS e.,ax Zir/CAD, Denzir, DC-Zircon, Digizon, Wohlwend</t>
  </si>
  <si>
    <t>1-5 years</t>
  </si>
  <si>
    <t>Period of studies</t>
  </si>
  <si>
    <t>2001 - 2009</t>
  </si>
  <si>
    <t>2003 - 2009</t>
  </si>
  <si>
    <t>1992 - 2017</t>
  </si>
  <si>
    <t>RBFDP</t>
  </si>
  <si>
    <t>To assess and compare the 5-year success rate of RBFDPs fabricated from different materials.</t>
  </si>
  <si>
    <t>AC</t>
  </si>
  <si>
    <t>all-ceramic</t>
  </si>
  <si>
    <t>MC</t>
  </si>
  <si>
    <t>metal-ceramic</t>
  </si>
  <si>
    <t>FRC</t>
  </si>
  <si>
    <t>fibre-reinforced composite</t>
  </si>
  <si>
    <t>1994 - 2016</t>
  </si>
  <si>
    <t>IS FDP</t>
  </si>
  <si>
    <t>Materials 
(Number of studies)</t>
  </si>
  <si>
    <t>MA</t>
  </si>
  <si>
    <t>metal-acrylic</t>
  </si>
  <si>
    <t>IS fixed complete dentures</t>
  </si>
  <si>
    <t>Survival and complication rates of all-ceramic resin-bonded fixed dental prostheses (RBFDPs).</t>
  </si>
  <si>
    <t>2011 - 2017</t>
  </si>
  <si>
    <t>RCT (1)
prospective (5)
retrospective (2)</t>
  </si>
  <si>
    <t>RCT (3)</t>
  </si>
  <si>
    <t>RCT (2)
prospective (21)
retrospective (15)</t>
  </si>
  <si>
    <t>in vitro (12)
in vivo (3)</t>
  </si>
  <si>
    <t>All-ceramic</t>
  </si>
  <si>
    <t>In-Ceram aluminia/zirconia, IPS e.max ZirCAD, IPS e.max Press, IPS Empress, IPS Empress 2</t>
  </si>
  <si>
    <t>91.2% (CI: 75.3%-95.0%)</t>
  </si>
  <si>
    <t>Marginal fit of ceramic crowns fabricated with different systems and factors that influence marginal adaptation.</t>
  </si>
  <si>
    <t>in vitro (48)
in vivo (6)</t>
  </si>
  <si>
    <t>1994 - 2012</t>
  </si>
  <si>
    <t>Marginal gap (µm)
Absolute marginal discrepancy (µm)</t>
  </si>
  <si>
    <t>In-Ceram (13), Wolceram (1), IPS (10), Procera (19), Cercon (9), Celay (6), Cerec 3 (6), Cerec inLab (6), Lava (4), Decim (2), Precident (2), Digident (1), Everest (1), Katana (1), Zirkonzahn (1), GN1 (1), Decsy (1)</t>
  </si>
  <si>
    <t>To study the hypothesis that in vitro fatigue testing variables in an aqueous environment affect the survival results of zirconia-based restorations, and evaluate the level of agreement between in vitro and previous in vivo data.</t>
  </si>
  <si>
    <t>in vitro (25)</t>
  </si>
  <si>
    <t>2006 - 2015</t>
  </si>
  <si>
    <t>TS SC (22)
IS SC (3)</t>
  </si>
  <si>
    <t>IPS e.max ZirCAD (4), Lava (3), Cercon (7), BeCe CAD Zirkon (1), Metoxit AG (1), Sirona inCoris ZI (1), mono L F1 (1), CEREC Bloc (1), ZENO ZR (2), Everest ZS (1), Procera AllZirkon (2), ZirLuna (1), Straumann Anatomical IPS e.max Abutments (1), Vita In-Ceram Zirconia (3), Ce.novation (1), Digizon (1), Nobel Biocare (1)</t>
  </si>
  <si>
    <t xml:space="preserve">1155 TS
84 IS </t>
  </si>
  <si>
    <t>0-14 clinical years</t>
  </si>
  <si>
    <t>TCML</t>
  </si>
  <si>
    <t>thermal cycling mechanical loading</t>
  </si>
  <si>
    <t>Identify and summarize clinical studies related to the antagonist enamel wear of tooth-supported monolithic zirconia posterior crowns.</t>
  </si>
  <si>
    <t>RCT (2)
prospective (3)</t>
  </si>
  <si>
    <t>2015 - 2017</t>
  </si>
  <si>
    <t>Occlusal wear of crowns (µm)
Occlusal wear of antagonist enamel (µm)</t>
  </si>
  <si>
    <t>Monolithic zirconia (5)
Metal-ceramic (2)</t>
  </si>
  <si>
    <t>Lava (2), Lava plus (2), Zenostar (1)</t>
  </si>
  <si>
    <t>1-2 years</t>
  </si>
  <si>
    <t>RCT (2)
prospective (13)</t>
  </si>
  <si>
    <t>2004 - 2009</t>
  </si>
  <si>
    <t>TS FDP (14)
IS FDP (1)</t>
  </si>
  <si>
    <t>Probability of no chipping
Distribution of veneer chipping grade</t>
  </si>
  <si>
    <t>Veneered zirconia (15)
Metal-ceramic (2)</t>
  </si>
  <si>
    <t>2-5 years</t>
  </si>
  <si>
    <t>PFM</t>
  </si>
  <si>
    <t>porcelain fused to metal</t>
  </si>
  <si>
    <t>Evaluate and compare the frequency of veneer chipping and core fracture of zirconia FDPs and PFM FDPs and determine posssible influencing factors.</t>
  </si>
  <si>
    <t>prospective (9)
retrospective (5)</t>
  </si>
  <si>
    <t>1995 - 2013</t>
  </si>
  <si>
    <t>Anterior failed (%)
Posterior failed (%)
Relative risk</t>
  </si>
  <si>
    <t>Inceram alumina (6), Empress (1), Empress II (1), Allceram (4), e.max (1), various zirconia (1)</t>
  </si>
  <si>
    <t>RCT (5)
prospective
retrospective</t>
  </si>
  <si>
    <t>2005 - 2013</t>
  </si>
  <si>
    <t>TS FDP (23)
IS FDP (4)</t>
  </si>
  <si>
    <t>IPS e.max ZirCAD (2), Cercon (9), Lava (9), Everest (2), DigiZon (1), Denzir (2), Procera (2), DC-Zirkon (2), Cera Crown (1)</t>
  </si>
  <si>
    <t>887 TS
72 IS</t>
  </si>
  <si>
    <t>2-11 years</t>
  </si>
  <si>
    <t>Cumulative 5-year survival:
93.5% TS
100% IS</t>
  </si>
  <si>
    <t>RCT (8)
prospective (4)</t>
  </si>
  <si>
    <t>2011 - 2018</t>
  </si>
  <si>
    <t>IS SC (9)
IS FDP (3)</t>
  </si>
  <si>
    <t>Procera alumina (1), e.max ZirCAD (2), Lava (1), Procera Zirconia (2), IPS Empress (2), IPS Empress 2 (1), synOcta-In-Ceram Blank (1), KaVo zirconia (1), various zirconia (2), various alumina/zirconia (1)</t>
  </si>
  <si>
    <t>Make an inventory of the current literature on the clinical performance of tooth- or implant-supported zirconia-based FDP and analyse and discuss any complications.</t>
  </si>
  <si>
    <t>RCT (5)</t>
  </si>
  <si>
    <t>2010 - 2019</t>
  </si>
  <si>
    <t>TS FDP</t>
  </si>
  <si>
    <t>Cercon Ceram S (1), Ceramco (1), CZR Press (1), Lava (2), Vita VM 9 (1), IPS e.max Ceram</t>
  </si>
  <si>
    <t>ZC</t>
  </si>
  <si>
    <t>zircon-ceramic</t>
  </si>
  <si>
    <t>TS SC</t>
  </si>
  <si>
    <t>retrospective</t>
  </si>
  <si>
    <t>2004 - 2015</t>
  </si>
  <si>
    <t>TS SC (4)
Veneers (4)
Onlays (4)
Inlays (2)</t>
  </si>
  <si>
    <t>Odds ratio
Hazard ratio</t>
  </si>
  <si>
    <t>Various silicate (1), Lithium disilicate (2), Leucit reinforced ceramic (1), Zirconia (1), Sintered feldspatic (1), Glass-ceramics (2)</t>
  </si>
  <si>
    <t>Veneered ceramic
Monolithic ceramic</t>
  </si>
  <si>
    <t>1-11 years</t>
  </si>
  <si>
    <t>NR (no meta-analysis, individual study results listed)</t>
  </si>
  <si>
    <t>To assess the 5-year survival of metal-ceramic and all-ceramic tooth-supported FDPs and to describe the incidence of biological, technical and esthetic complications.</t>
  </si>
  <si>
    <t>1989 - 2013</t>
  </si>
  <si>
    <t>RCT (4)
prospective (25)
retrospective (11)</t>
  </si>
  <si>
    <t>1225 AC
1669 MC</t>
  </si>
  <si>
    <t>To analyze the survival and com­ plication rates of zirconia­based and metal­ceramic implant­supported single crowns (SCs).</t>
  </si>
  <si>
    <t>To evaluate studies that compared ceramic and metal-ceramic restorations for implant-supported prostheses within the same study in terms of the mechanical and biological complication rates, prosthesis survival rate, and marginal bone loss.</t>
  </si>
  <si>
    <t>To evaluate the impact of the prosthetic material on implant- and prosthetic survival of implantsupported fixed complete dentures.</t>
  </si>
  <si>
    <t>RCT (2)
randomized (1)
prospective (19)
retrospective (14)</t>
  </si>
  <si>
    <t>1998 - 2017</t>
  </si>
  <si>
    <t>IS SC</t>
  </si>
  <si>
    <t>To critically appraise clinical studies
investigating the survival rate of resin-bonded zirconia FDPs, inlayretained zirconia FPDs, and zirconia veneers.</t>
  </si>
  <si>
    <t>RB</t>
  </si>
  <si>
    <t>resin bonded</t>
  </si>
  <si>
    <t>IR</t>
  </si>
  <si>
    <t>inlay retained</t>
  </si>
  <si>
    <t>Vita In-Ceram YZ (1), IPS e.max ZirCAD (4), Ceramill zirconia (1), ICE Zirkon (1), KATANA Zirconia (1), Cercon hat (1), various zirconia (2)</t>
  </si>
  <si>
    <t>Vennered zirconia</t>
  </si>
  <si>
    <t>To evaluate the survival and technical complication rates of all-ceramic implant-supported SC.</t>
  </si>
  <si>
    <t>RNC</t>
  </si>
  <si>
    <t>resin nano ceramic</t>
  </si>
  <si>
    <t>2003 - 2017</t>
  </si>
  <si>
    <t>RCT (7)
prospective (20)
retrospective (12)
NR (2)</t>
  </si>
  <si>
    <t>To assess zirconia-based FDPs in terms of survival and complications.</t>
  </si>
  <si>
    <t>RCT (1)
prospective (11)</t>
  </si>
  <si>
    <t>2006 - 2010</t>
  </si>
  <si>
    <t>Lava (2), Cercon (6), DigiZon (1), Denzir (1), DC-Zircon (1), IPS e.max ZirCAD (1)</t>
  </si>
  <si>
    <t>RCT (11)
prospective (3)</t>
  </si>
  <si>
    <t>2-7 years</t>
  </si>
  <si>
    <t>1999 - 2017</t>
  </si>
  <si>
    <t>TS SC (6)
TS FDP (6)
TS PCC (3)</t>
  </si>
  <si>
    <t>PCC</t>
  </si>
  <si>
    <t>partial ceramic crown</t>
  </si>
  <si>
    <t>Number and type of complication</t>
  </si>
  <si>
    <t>Zirconia (9), Feldspar(2), Lithium disilicate (1), Leucite-based glass-ceramics (1)</t>
  </si>
  <si>
    <t>To assess the 5-year survival of metal-ceramic and all-ceramic tooth-supported SCs and to describe the incidence of biological, technical and esthetic com- plications.</t>
  </si>
  <si>
    <t>1991 - 2013</t>
  </si>
  <si>
    <t>RCT (5)
prospective (37)
retrospective (22)</t>
  </si>
  <si>
    <t>lithium disilicate</t>
  </si>
  <si>
    <t>DS</t>
  </si>
  <si>
    <t>densely sintered</t>
  </si>
  <si>
    <t>To compare survival and complication rates of zirconia-ceramic and/or monolithic zirconia implant-supported FDPs with metal-ceramic FDPs.</t>
  </si>
  <si>
    <t>2001 - 2015</t>
  </si>
  <si>
    <t>RCT (2)
prospective (10)
retrospective (8)</t>
  </si>
  <si>
    <t>fixed dental prostheses (multi unit)</t>
  </si>
  <si>
    <t xml:space="preserve">To calculate the 5-year survival rates of all-ceramic zirconia-based FDPs and to analyze technical and biological complications. </t>
  </si>
  <si>
    <t>RCT (1)
prospective (8)</t>
  </si>
  <si>
    <t>2006 - 2009</t>
  </si>
  <si>
    <t>Cercon (3), Lava (2), DigiZon (1), DC-Zirkon (1), Denzir Cad.esthetics (1), DCM (cercon prototype) (1)</t>
  </si>
  <si>
    <t>cohort study (1)
clinical trials (7)</t>
  </si>
  <si>
    <t>2015 - 2019</t>
  </si>
  <si>
    <t>Monolithic zirconia (8)
Metal-ceramic (2)</t>
  </si>
  <si>
    <t>6-24 months</t>
  </si>
  <si>
    <t xml:space="preserve">To methodically review the literature concerning the success and survival rates of zirconia FDPs. </t>
  </si>
  <si>
    <t>prospective (9)
retrospective (1)</t>
  </si>
  <si>
    <t>2008 - 2015</t>
  </si>
  <si>
    <t>Lava (2), Denzir HIPed (2), Cercon (2), Procear (1), NR (3)</t>
  </si>
  <si>
    <t>To assess the 5-year and 10-year survival of resin-bonded fixed dental prosthese</t>
  </si>
  <si>
    <t>prospective (15)
retrospective (14)</t>
  </si>
  <si>
    <t>1990 - 2015</t>
  </si>
  <si>
    <t>The best treatment option for large caries in permanent posterior teeth is still a matter of uncertainty in dental literature. The authors conducted a network meta-analysis to address the challenges related to rehabilitation of these teeth.</t>
  </si>
  <si>
    <t>RCT (11)
prospective (12)
retrospective (15)</t>
  </si>
  <si>
    <t>1989 - 2019</t>
  </si>
  <si>
    <t>from 2 surface direct resoration to full crowns</t>
  </si>
  <si>
    <t>ZirCad (1), Duceram Plus (1), IPS e.max (1), IPS Empress (3), Vita Mark II, various Cerec (5), Dicor (4), VitaDur N (1), Vitadur Alpha (1), Mirage II (1) various zirconia (2), various leucite glass ceramics (1)</t>
  </si>
  <si>
    <t>Secondary caries</t>
  </si>
  <si>
    <t>To evaluate the clinical fracture incidence of tooth-supported all-ceramic crowns according to restored tooth type.</t>
  </si>
  <si>
    <t>RCT (2)
prospective (25)
retrospective (10)</t>
  </si>
  <si>
    <t>Procera AllCeram (8), In-Ceram alumina (10), Vita Mark II (6), Dicor/Cerestore/Hi-Ceram (5), IPS e.max Press/Empress 2 (4), IPS Empress/Finesse (6), Lava/Procera Zirconia (2)</t>
  </si>
  <si>
    <t>1995 - 2011</t>
  </si>
  <si>
    <t>Annual (5 year) fracture incidence according to restored tooth type (%)</t>
  </si>
  <si>
    <t>To give an overview of the clinical performance of the VITA In-Ceram Classic Alumina, Spinell, and Zirconia restorations.</t>
  </si>
  <si>
    <t>To assess whether the presence of SB is associated with increased ceramic restoration failure.</t>
  </si>
  <si>
    <t>1992 - 2004</t>
  </si>
  <si>
    <t>TS SC
TS FDP
RBFDP</t>
  </si>
  <si>
    <t>In-Ceram alumina (16), In-Ceram spinell (4), In-Ceram Zirconia (2)</t>
  </si>
  <si>
    <t>21 (2)</t>
  </si>
  <si>
    <t>To review and analyze the prosthodontic complications, survival, and success of MC and AC complete-arch fixed implant dental prostheses with a minimum mean follow-up period of 5 years.</t>
  </si>
  <si>
    <t>2011 - 2016</t>
  </si>
  <si>
    <t>NA</t>
  </si>
  <si>
    <t>not reported</t>
  </si>
  <si>
    <t>not applicable</t>
  </si>
  <si>
    <t>Veneer fracture rate (per 100 years)
Complications</t>
  </si>
  <si>
    <t>Included studies (Zirconia)</t>
  </si>
  <si>
    <t>To evaluate the current status of all-ceramic inlay-retained FDPs for the replacement of posterior teeth.</t>
  </si>
  <si>
    <t>Literature review (2)
prospective (4)
in vitro (17)</t>
  </si>
  <si>
    <t>2001 - 2016</t>
  </si>
  <si>
    <t>IR FDP</t>
  </si>
  <si>
    <t>Description of reviewed articles</t>
  </si>
  <si>
    <t>in vivo studies: IPS Empress 2 (1), IPS e.max Press (1), IPS e.max ZirCAD (1), In-Ceram YZ-Cubes (1)</t>
  </si>
  <si>
    <t>Survival (meta-analysis)</t>
  </si>
  <si>
    <t>To investigate the survival and complication rates of IRFDPs.</t>
  </si>
  <si>
    <t>RCT (1)
prospective (10)</t>
  </si>
  <si>
    <t>1996 - 2015</t>
  </si>
  <si>
    <t>Zirconia (1), IPS e.max Press (1)</t>
  </si>
  <si>
    <t>11 (1)</t>
  </si>
  <si>
    <t>23 (2)</t>
  </si>
  <si>
    <t>Cercon (5), Lava (4), Digizon (1), In-Ceram Zirconia (2), Denzir (1), e.max ZirCAD (2), DC-Zircon (2), Everest (1)</t>
  </si>
  <si>
    <t>(Core) Ceramic material details</t>
  </si>
  <si>
    <t>15 (15)</t>
  </si>
  <si>
    <t>3 (2)</t>
  </si>
  <si>
    <t>2014 - 2016</t>
  </si>
  <si>
    <t>TS SC (2)
IS SC (1)</t>
  </si>
  <si>
    <t>Descriptive analysis</t>
  </si>
  <si>
    <t xml:space="preserve">Monolithic zirconia (1)
Veneered zirconia (1)
</t>
  </si>
  <si>
    <t>LS2</t>
  </si>
  <si>
    <t>IPS Empress CAD (1), IPS e.max CAD (2), monolithic ZrO2 Zenostar (1), veneered ZrO2 (1)</t>
  </si>
  <si>
    <t>To evaluate the documented clinical success of zirconia based crowns in clinical trials.</t>
  </si>
  <si>
    <t>16 (16)</t>
  </si>
  <si>
    <t>RCT (3)
prospective</t>
  </si>
  <si>
    <t>TS SC (12)
IS SC (9)</t>
  </si>
  <si>
    <t>830 TS
301 IS</t>
  </si>
  <si>
    <t>IPS e.max ZirCAD (2), Cercon (6), KaVo zirconia (1), Procera zirconia (5), Zircore (1), WEGO zirconia (1), Diazir (1), Lava (4), Wieland zirconia (1), Katana zirconia (1), ZirkonZahn (1), Zirite (1)</t>
  </si>
  <si>
    <t>1-84 months</t>
  </si>
  <si>
    <t>Cumulative 5-year survival:
95.9% TS
97.1% IS</t>
  </si>
  <si>
    <t>To assess the effects of metal-free materials for prosthodontic restorations compared to metal-ceramic or other conventional all-metal materials.</t>
  </si>
  <si>
    <t>2006 - 2016</t>
  </si>
  <si>
    <t>RCT (9)</t>
  </si>
  <si>
    <t>Effects of intervention / Odds ratio</t>
  </si>
  <si>
    <t>1-10 years</t>
  </si>
  <si>
    <t>Everest HPC (1), Ivoclear LS2 (1), BEGO (1), Lava (2), In-Ceram Zirconia (1), Denzir (1), IPS e.max ZirCAD (1), IPS e.max ZirPress (1), In-Ceram blank (1)</t>
  </si>
  <si>
    <t>prospective (1)
retrospective (3)
clinical reports (5)</t>
  </si>
  <si>
    <t>2011 - 2015</t>
  </si>
  <si>
    <t>9 (9)</t>
  </si>
  <si>
    <t>2-68 months</t>
  </si>
  <si>
    <t>Monolithic zirconia</t>
  </si>
  <si>
    <t>Zirkonzahn (7), CeraCrown (1), Sagemax Zr (1)</t>
  </si>
  <si>
    <t>17 (17)</t>
  </si>
  <si>
    <t>38 (2)</t>
  </si>
  <si>
    <t>In-Ceram alumina (1), Zirconia (1), e.max (1)</t>
  </si>
  <si>
    <t>8 (4)</t>
  </si>
  <si>
    <t>54 (30)</t>
  </si>
  <si>
    <t>25 (25)</t>
  </si>
  <si>
    <t>5 (5)</t>
  </si>
  <si>
    <t>14 (1)</t>
  </si>
  <si>
    <t>27 (27)</t>
  </si>
  <si>
    <t>40 (18)</t>
  </si>
  <si>
    <t>8 (8)</t>
  </si>
  <si>
    <t>12 (12)</t>
  </si>
  <si>
    <t>14 (9)</t>
  </si>
  <si>
    <t>8 (8)
(4 for meta-analysis)</t>
  </si>
  <si>
    <t>10 (10)</t>
  </si>
  <si>
    <t>29 (3)
(including 17 from previously published review by Pjetursson et al., 2008)</t>
  </si>
  <si>
    <t>38 (4)</t>
  </si>
  <si>
    <t>37 (2)</t>
  </si>
  <si>
    <t>8 (1)</t>
  </si>
  <si>
    <t>12 (8)</t>
  </si>
  <si>
    <t>36 (8)</t>
  </si>
  <si>
    <t>41 (21)</t>
  </si>
  <si>
    <t>19 (3)</t>
  </si>
  <si>
    <t>To correlate the clinical incidence of marginal discoloration of all-ceramic restorations with the mode of cementation (adhesive versus nonadhesive).</t>
  </si>
  <si>
    <t>16 (1)</t>
  </si>
  <si>
    <t>1995 - 2010</t>
  </si>
  <si>
    <t>RCT (3)
Retrospective (13)</t>
  </si>
  <si>
    <t>Discoloration
Cumulative 5/10-year rates</t>
  </si>
  <si>
    <t>Denzir (1), Empress I (6), Empress II (1), Dicor (1), feldspathic (9)</t>
  </si>
  <si>
    <t>4-12 years</t>
  </si>
  <si>
    <t>To systematically review the effect of bruxism on the survival of zirconia restorations on teeth and to assess the prevalence of nocturnal masseter muscle activity in a clinical sample.</t>
  </si>
  <si>
    <t>22 (22)</t>
  </si>
  <si>
    <t>2006 - 2012</t>
  </si>
  <si>
    <t>Bruxism assessment in studies</t>
  </si>
  <si>
    <t>Statistical analysis</t>
  </si>
  <si>
    <t>Account for RoB</t>
  </si>
  <si>
    <t>Disclosure of conflicts</t>
  </si>
  <si>
    <t>NO</t>
  </si>
  <si>
    <t>YES</t>
  </si>
  <si>
    <t>Score</t>
  </si>
  <si>
    <t>PICO</t>
  </si>
  <si>
    <t>2+ reviewers</t>
  </si>
  <si>
    <t>Metal-ceramic (7)
Zirconia-ceramic (5)
Metal-acrylic (32)</t>
  </si>
  <si>
    <t>Zirconia-ceramic (2)
Metal-ceramic (9)</t>
  </si>
  <si>
    <t>Zirconia-ceramic (3)
Metal-ceramic (16)</t>
  </si>
  <si>
    <t>Zirconia-ceramic (8)
Metal-ceramic (30)</t>
  </si>
  <si>
    <t>All-ceramic (2)
Metal ceramic (2)
Metal (1)
FRC (6)</t>
  </si>
  <si>
    <t>Monolitic zirconia
Veneered zirconia
All-ceramic
Metal-ceramic
Metal</t>
  </si>
  <si>
    <t>62
(20 Zirconia)</t>
  </si>
  <si>
    <t>Estimated survival after 5 years (95% CI):
87.9% (77.4-96.1%) Summary
93.8% Zirconia</t>
  </si>
  <si>
    <t>PRISMA / QUORUM</t>
  </si>
  <si>
    <t>Published protocoll</t>
  </si>
  <si>
    <t xml:space="preserve"> </t>
  </si>
  <si>
    <t>Compr. search</t>
  </si>
  <si>
    <t>Ass. of RoB / method. quality</t>
  </si>
  <si>
    <t>Descr. of studies / materials</t>
  </si>
  <si>
    <t>33 (8)
(including data of 34 studies from previously published review by Pjetursson et al., 2007)</t>
  </si>
  <si>
    <t>Prosthetic cumulative SR (%)</t>
  </si>
  <si>
    <t>5 years cumulative SR
5/3 years cumulative CR
Reasons for failure
Types of complications</t>
  </si>
  <si>
    <t>Estimated success after 5 years (%)
Estimated FR (%/year)
Total exposure time</t>
  </si>
  <si>
    <t>Implant SR (%)
Prosthetic SR (%)
Screw loosening (%)
Decementing (%)
Chipping (%)</t>
  </si>
  <si>
    <t>Estimated 3/5 year SR (%)
Annual FR
Biological / technical CR</t>
  </si>
  <si>
    <t>SR</t>
  </si>
  <si>
    <t>survival rate</t>
  </si>
  <si>
    <t>CR</t>
  </si>
  <si>
    <t>complication rate</t>
  </si>
  <si>
    <t>FR</t>
  </si>
  <si>
    <t>failure rate</t>
  </si>
  <si>
    <t>Estimated SR after 5 years (%)
FR after 1 year (%)
Debonding rates after 1 year (%)
Fracture rates after 1 year (%)</t>
  </si>
  <si>
    <t>Interval FR (%)
Interval SR (%)
Cumulative SR (%)</t>
  </si>
  <si>
    <t>Cumulative SR (%)
Cumulative CR (%)</t>
  </si>
  <si>
    <t>RR</t>
  </si>
  <si>
    <t>relative risk</t>
  </si>
  <si>
    <t>Cumulative SR (%)
RR mechanical complications
RR biological complications
RR prostheses survival
Mean difference marginal bone loss</t>
  </si>
  <si>
    <t>Cumulative SR (%)
Risk difference</t>
  </si>
  <si>
    <t>Estimated annual FR (per 100 FDP years)
Estimated SR 5 years (%)
Estimated annual CR (%)
Cumulative 5-year CR (%)
Relative CR</t>
  </si>
  <si>
    <t>Estimated annual FR (per 100 SC years)
Estimated survival after 5 years (%)
Estimated annual CR (%)
Cumulative 5-year CR (%)</t>
  </si>
  <si>
    <t>RR of failure
Number and type of failure</t>
  </si>
  <si>
    <t>Estimated annual FR (per 100 crown years)
Estimated survival after 5 years (%)
Estimated annual FR (%)
Relative failure / CR
Cumulative 5-year CR (%)
Relative CR</t>
  </si>
  <si>
    <t>Estimated annual FR (per 100 FDP years)
Estimated survival after 5 years (%)
Estimated annual CR (%)
Cumulative 5-year CR (%)</t>
  </si>
  <si>
    <t>Estimated 5 year SR (%)
Estimated 5 year complication-free rate (%)</t>
  </si>
  <si>
    <t>Overall SR (%)</t>
  </si>
  <si>
    <t>Estimated annual FR (per 100 crown years)
Estimated survival after 5 years (%)</t>
  </si>
  <si>
    <t>Risk ration
Ranking of probabilities for the treatment
Annual FR</t>
  </si>
  <si>
    <t>Metal-ceramic (26)
All-ceramic (7)
Acrylic (2)
FRC (5)</t>
  </si>
  <si>
    <t>All-ceramic (12)
Metal-ceramic (12)</t>
  </si>
  <si>
    <t>Veneered zirconia (5)
Metal-ceramic (5)</t>
  </si>
  <si>
    <t>All-ceramic (28)
Metal-ceramic (15)</t>
  </si>
  <si>
    <t>Metal-ceramic (12)
All-ceramic (4)</t>
  </si>
  <si>
    <t>All-ceramic (50)
Metal-ceramic (17)</t>
  </si>
  <si>
    <t>All-ceramic
Metal-ceramic
Composite
Amalgam
Glassionomer</t>
  </si>
  <si>
    <t>All-ceramic (6)
Metal-ceramic (17)
Metal-resin (2)
Composite (3)</t>
  </si>
  <si>
    <t>1374 ZC
3895 MC</t>
  </si>
  <si>
    <t>341
(ZC 30)</t>
  </si>
  <si>
    <t>Implant SR (95% CI; p=0.0337):
97% (0.95;0.98) MC
99% (0.98;1.00) Zirconia
97% (0.96;0.98) MA
Prosthesis SR (95% CI; p=0.379):
95% (0.95;0.98) MC
97% (0.92;0.99) Zirconia
97% (0.89;0.97) MA</t>
  </si>
  <si>
    <t>In vitro 5 years cumulative SR:
Wet fatigue: 62.8% TS; 18.8% IS
TCML: 92.6% TS; 100% IS</t>
  </si>
  <si>
    <t>97.75% AC
98.99% MC</t>
  </si>
  <si>
    <t>95.4% (95% CI: 90.5-99.1%) ZC
96.9% (95% CI: 94.3-99.4%) MC</t>
  </si>
  <si>
    <t xml:space="preserve">Estimated survival after 5 years (95% CI):
90.4% (84.8-94.0%) Zirconia
86.2% (69.3-94.2%) Alumina
89.1% (80.4-94.0%) Reinf. glass
94.4% (91.2-96.5%) MC
</t>
  </si>
  <si>
    <t>Estimated survival after 5 years (95% CI):
97.6% (94.3-99.0%) ZC
98.3% (96.8-99.1%) MC</t>
  </si>
  <si>
    <t>Estimated survival after 10 years (SC)
94.4% (91.1-96.5%)</t>
  </si>
  <si>
    <t>Estimated survival after 5 years (95% CI):
93.0% (90.6-94.8%) ZC
98.7% (96.8-99.5%) MC</t>
  </si>
  <si>
    <t>Estimated 5 year SR (95% CI):
94.29% (58.98-99.32%)</t>
  </si>
  <si>
    <t>Overall SR 89.43% ± 10.01%</t>
  </si>
  <si>
    <t>100% AC</t>
  </si>
  <si>
    <t>175 ZC
932 MC</t>
  </si>
  <si>
    <t>200 ZC
24 MC</t>
  </si>
  <si>
    <t>70 ZC
235 MC</t>
  </si>
  <si>
    <t>Estimated survival after 5 years:
91.2% (82.8-95.6%) DS Zirconia
90.7% (87.5-93.1%) Feldspatic 
96.6% (94.9-97.7%) Leucit/LS2
94.6% (92.7-96.0%) Glass-inf. alumina
96.0% (93.8-97.5%) DS Alumina
95.7% (94.1-96.9%) MC</t>
  </si>
  <si>
    <t>P (Population)</t>
  </si>
  <si>
    <t>Subjects who received single or multi-unit fixed prosthodontic restorations</t>
  </si>
  <si>
    <t>I (Intervention)</t>
  </si>
  <si>
    <t>Zirconia-based restorations</t>
  </si>
  <si>
    <t>C (Comparison)</t>
  </si>
  <si>
    <t>Other types of restorative material or no comparison</t>
  </si>
  <si>
    <t>O (Outcome)</t>
  </si>
  <si>
    <t>Clinical survival and technical, biological or aesthetic complications</t>
  </si>
  <si>
    <t>S (Studies)</t>
  </si>
  <si>
    <t>Systematic reviews</t>
  </si>
  <si>
    <t>Wassermann [16]</t>
  </si>
  <si>
    <t>Abduo [65]</t>
  </si>
  <si>
    <t>Al-Amleh [58]</t>
  </si>
  <si>
    <t>Heintze &amp; Rousson [45]</t>
  </si>
  <si>
    <t>Schley [33]</t>
  </si>
  <si>
    <t>Petridis [66]</t>
  </si>
  <si>
    <t>Raigrodski [68]</t>
  </si>
  <si>
    <t>Wang [46]</t>
  </si>
  <si>
    <t>Contrepois [64]</t>
  </si>
  <si>
    <t>Larsson &amp; Wennerberg [20]</t>
  </si>
  <si>
    <t>Schmitter [83]</t>
  </si>
  <si>
    <t>Le [17]</t>
  </si>
  <si>
    <t>Pjetursson [32]</t>
  </si>
  <si>
    <t>Sailer [18]</t>
  </si>
  <si>
    <t>Abdulmajeed [62]</t>
  </si>
  <si>
    <t>Kassardjian [25]</t>
  </si>
  <si>
    <t>Chen [41]</t>
  </si>
  <si>
    <t>Elshiyab [24]</t>
  </si>
  <si>
    <t>Joda [15]</t>
  </si>
  <si>
    <t>Poggio [6]</t>
  </si>
  <si>
    <t>Thoma [21]</t>
  </si>
  <si>
    <t>Castillo-Oyague [43]</t>
  </si>
  <si>
    <t>Chen [40]</t>
  </si>
  <si>
    <t>Pjetursson [22]</t>
  </si>
  <si>
    <t>Rabel [52]</t>
  </si>
  <si>
    <t>Sailer [23]</t>
  </si>
  <si>
    <t>Souza Melo [85]</t>
  </si>
  <si>
    <t>Stefanescu [19]</t>
  </si>
  <si>
    <t>Alraheam [39]</t>
  </si>
  <si>
    <t>Bagegni &amp; Abou-Ayas [60]</t>
  </si>
  <si>
    <t>Gou [72]</t>
  </si>
  <si>
    <t>Lemos [51]</t>
  </si>
  <si>
    <t>Rodrigues [91]</t>
  </si>
  <si>
    <t>Wong [61]</t>
  </si>
  <si>
    <t>Limones [35]</t>
  </si>
  <si>
    <t>Quigley [63]</t>
  </si>
  <si>
    <t>Solá-Ruíz [75]</t>
  </si>
  <si>
    <t>Vetromilla [27]</t>
  </si>
  <si>
    <t>prospective (22)</t>
  </si>
  <si>
    <t>Rojas-Vizcaya</t>
  </si>
  <si>
    <t>Study Design</t>
  </si>
  <si>
    <t>No. of Patients</t>
  </si>
  <si>
    <t>Material</t>
  </si>
  <si>
    <t>Type of Restoration</t>
  </si>
  <si>
    <t>Clinical report</t>
  </si>
  <si>
    <t>Oliva</t>
  </si>
  <si>
    <t>Thalji</t>
  </si>
  <si>
    <t>Limmer</t>
  </si>
  <si>
    <t>Mehra</t>
  </si>
  <si>
    <t>Carames</t>
  </si>
  <si>
    <t>Chang</t>
  </si>
  <si>
    <t>Moscovitch</t>
  </si>
  <si>
    <t>Venezia</t>
  </si>
  <si>
    <t>Retrospective</t>
  </si>
  <si>
    <t>Prospective</t>
  </si>
  <si>
    <t>CA</t>
  </si>
  <si>
    <t>complete-arch</t>
  </si>
  <si>
    <t>IS CA FDP</t>
  </si>
  <si>
    <t>Follow-up (years)</t>
  </si>
  <si>
    <t>x</t>
  </si>
  <si>
    <t>Tinschert</t>
  </si>
  <si>
    <t>Reich</t>
  </si>
  <si>
    <t xml:space="preserve">Reich </t>
  </si>
  <si>
    <t>Wettstein</t>
  </si>
  <si>
    <t>Beuer</t>
  </si>
  <si>
    <t>Sailer</t>
  </si>
  <si>
    <t>Cehreli</t>
  </si>
  <si>
    <t>Bornemann</t>
  </si>
  <si>
    <t>Raigrodski</t>
  </si>
  <si>
    <t>Zembic</t>
  </si>
  <si>
    <t>Ohlmann</t>
  </si>
  <si>
    <t>Molin &amp; Karlsson</t>
  </si>
  <si>
    <t>Larsson</t>
  </si>
  <si>
    <t>Vult von Steyern</t>
  </si>
  <si>
    <t>Edelhoff</t>
  </si>
  <si>
    <t>RCT</t>
  </si>
  <si>
    <t>IRFDP</t>
  </si>
  <si>
    <t>Sasse</t>
  </si>
  <si>
    <t>Sasse &amp; Kern</t>
  </si>
  <si>
    <t>RB FDP</t>
  </si>
  <si>
    <t>Papaspyridakos</t>
  </si>
  <si>
    <t>41 (5)</t>
  </si>
  <si>
    <t>RCT (2)
prospective (22)
retrospective (17)</t>
  </si>
  <si>
    <t>Rojas Vizcaya</t>
  </si>
  <si>
    <t>Chaar &amp; Kern</t>
  </si>
  <si>
    <t>Kokubo</t>
  </si>
  <si>
    <t>Mundhe</t>
  </si>
  <si>
    <t>Stober</t>
  </si>
  <si>
    <t>Esquivel-Upshaw</t>
  </si>
  <si>
    <t>Lohbauer &amp; Reich</t>
  </si>
  <si>
    <t>Hartkamp</t>
  </si>
  <si>
    <t>Eschbach</t>
  </si>
  <si>
    <t>Pospiech &amp; Nothdurft</t>
  </si>
  <si>
    <t>Sorensen</t>
  </si>
  <si>
    <t>Suárez</t>
  </si>
  <si>
    <t>Christensen</t>
  </si>
  <si>
    <t>Wolfart</t>
  </si>
  <si>
    <t>TS/IS SC</t>
  </si>
  <si>
    <t>Batson</t>
  </si>
  <si>
    <t>Joda &amp; Bragger</t>
  </si>
  <si>
    <t>Monaco</t>
  </si>
  <si>
    <t xml:space="preserve">Beuer </t>
  </si>
  <si>
    <t>Groten &amp; Hutting</t>
  </si>
  <si>
    <t>Hosseini</t>
  </si>
  <si>
    <t>Keugh</t>
  </si>
  <si>
    <t>Kollar</t>
  </si>
  <si>
    <t>Monolithic</t>
  </si>
  <si>
    <t>Veneered</t>
  </si>
  <si>
    <t>No. of Restor.</t>
  </si>
  <si>
    <t>Poggio</t>
  </si>
  <si>
    <t>Rinke</t>
  </si>
  <si>
    <t>Sagirkaya</t>
  </si>
  <si>
    <t>Schwarz</t>
  </si>
  <si>
    <t>Silva</t>
  </si>
  <si>
    <t>Tartaglia</t>
  </si>
  <si>
    <t>Burke</t>
  </si>
  <si>
    <t>Gökcen-Röhlig</t>
  </si>
  <si>
    <t>Lops</t>
  </si>
  <si>
    <t>Pelaez</t>
  </si>
  <si>
    <t>Perry</t>
  </si>
  <si>
    <t>Salido</t>
  </si>
  <si>
    <t>Sax</t>
  </si>
  <si>
    <t>Schmitt</t>
  </si>
  <si>
    <t>Schmitter</t>
  </si>
  <si>
    <t>Sorrentino</t>
  </si>
  <si>
    <t>Tsumita</t>
  </si>
  <si>
    <t>Larsson 2006, 2010</t>
  </si>
  <si>
    <t>Pozzi 2013, 2015</t>
  </si>
  <si>
    <t>Cheng</t>
  </si>
  <si>
    <t>IS SC/FDP</t>
  </si>
  <si>
    <t>Lee</t>
  </si>
  <si>
    <t>Nicolaisen</t>
  </si>
  <si>
    <t>Sailer 2009, 2017, 2018</t>
  </si>
  <si>
    <t>Roediger</t>
  </si>
  <si>
    <t>Vigolo</t>
  </si>
  <si>
    <t>Branzen</t>
  </si>
  <si>
    <t>Worni</t>
  </si>
  <si>
    <t>Kolgeci</t>
  </si>
  <si>
    <t>3.2</t>
  </si>
  <si>
    <t>2.9</t>
  </si>
  <si>
    <t>Nothdurft 2010, 2014</t>
  </si>
  <si>
    <t>Encke</t>
  </si>
  <si>
    <t>Naenni</t>
  </si>
  <si>
    <t>Abou Tara</t>
  </si>
  <si>
    <t>Klink &amp; Hüthig</t>
  </si>
  <si>
    <t>Rathmann</t>
  </si>
  <si>
    <t>Kern</t>
  </si>
  <si>
    <t>Bömicke</t>
  </si>
  <si>
    <t>Chappuis</t>
  </si>
  <si>
    <t>Cionca</t>
  </si>
  <si>
    <t>Güncü</t>
  </si>
  <si>
    <t>Malo</t>
  </si>
  <si>
    <t>Nejatidanesh</t>
  </si>
  <si>
    <t>Paolantoni</t>
  </si>
  <si>
    <t>Pieri</t>
  </si>
  <si>
    <t>Spies</t>
  </si>
  <si>
    <t>Wittneben</t>
  </si>
  <si>
    <t>Schmitt 2009, 2012</t>
  </si>
  <si>
    <t>Passia</t>
  </si>
  <si>
    <t>Vigolo &amp; Mutinelli</t>
  </si>
  <si>
    <t>Zenthöfer</t>
  </si>
  <si>
    <t>Rinke 2011, 2013</t>
  </si>
  <si>
    <t>Larsson &amp; Vult von Steyern</t>
  </si>
  <si>
    <t>Raigrodski 2006, Yu 2009</t>
  </si>
  <si>
    <t>Crisp 2008, 2011</t>
  </si>
  <si>
    <t>TS SC/FDP</t>
  </si>
  <si>
    <t>Kitaoka</t>
  </si>
  <si>
    <t>Tang</t>
  </si>
  <si>
    <t>Pathan</t>
  </si>
  <si>
    <t>Håff</t>
  </si>
  <si>
    <t>Sailer &amp; Hämmerle</t>
  </si>
  <si>
    <t>Felden</t>
  </si>
  <si>
    <t>Örtorp 2009, 2012</t>
  </si>
  <si>
    <t>Groten</t>
  </si>
  <si>
    <t>Study Author</t>
  </si>
  <si>
    <t>No. cited</t>
  </si>
  <si>
    <t>Cons. case study</t>
  </si>
  <si>
    <t>Total</t>
  </si>
  <si>
    <t>TS FDP (14)
SC (2)
IS FDP (1)</t>
  </si>
  <si>
    <t>IR FDP (3)
 RB FDP(5)</t>
  </si>
  <si>
    <t>TS SC (1)
TS FDP (3)
RB FDP (1)
IS SC (3)
IS FDP (1)</t>
  </si>
  <si>
    <t xml:space="preserve"> 2</t>
  </si>
  <si>
    <t>9 (5)</t>
  </si>
  <si>
    <t>11 (2)</t>
  </si>
  <si>
    <t>Technical</t>
  </si>
  <si>
    <t>Biological</t>
  </si>
  <si>
    <t>Aesthetical</t>
  </si>
  <si>
    <t>Framework fracture</t>
  </si>
  <si>
    <t>Fracture of veneering material / chipping</t>
  </si>
  <si>
    <t>Color mismatch</t>
  </si>
  <si>
    <t>Abutment / screw loosening</t>
  </si>
  <si>
    <t>Occlusal roughness</t>
  </si>
  <si>
    <t>Marginal discoloration</t>
  </si>
  <si>
    <t>Marginal discrepancies</t>
  </si>
  <si>
    <t>Loss of vitality / endodontic complication</t>
  </si>
  <si>
    <t>Periodontal disease</t>
  </si>
  <si>
    <t>Abrasion / attrition</t>
  </si>
  <si>
    <t>Persisting pain</t>
  </si>
  <si>
    <t>High sensitivity</t>
  </si>
  <si>
    <t>Peri-implantitis</t>
  </si>
  <si>
    <t>Soft tissue issues</t>
  </si>
  <si>
    <t>Estimated FR (per 100 crown years)
Estimated survival after 5/10 years (%)
Estimated event rate (per 100 years) + success rate after 5/10 years (%) for chipping / framework fracture / screw loosening / decementation</t>
  </si>
  <si>
    <t>Aluminum oxide (5), Veneered Y-TZP (17), Monolithic Y-TZP (1), Empress 1 (2), OPC Plus (1), Monolithic lithium disilicate (7), Veneered lithium disilicate (2), Feldspar (1), AlZr (1), Monolithic RNC (1), pooled (4)</t>
  </si>
  <si>
    <t>397 TS FDP
13 IS FDP
219 TS SC</t>
  </si>
  <si>
    <t>To determine the wear sustained in the natural antagonist tooth and restoration in cases of full-coverage fixed-base restorations or monolithic zirconia TS crowns and considering influencing factors.</t>
  </si>
  <si>
    <t>To evaluate the difference in longevity of tooth-supported ceramic prostheses designed by conventional and CAD/CAM techniques.</t>
  </si>
  <si>
    <t>Compare the survival and complication rates of ZC versus MC restorative material in multiunit TS posterior FDP.</t>
  </si>
  <si>
    <t>Comparing the difference in survival for full coverage AC materials to restore vital teeth, not involved with FDPs, but opposed by teeth.</t>
  </si>
  <si>
    <t>To compare fully digitalized workflows to conventional and/or mixed analog-digital workflows for the treatment with TS or IS fixed reconstructions.</t>
  </si>
  <si>
    <t>Prosthetic cumulative SR (%)
96.8% (arithmetic mean from 5 studies only)</t>
  </si>
  <si>
    <t>TS SC (2)
TS FDP (1)
On/Inlays (8)
Veneers (6)</t>
  </si>
  <si>
    <t>Extraction of abutment tooth</t>
  </si>
  <si>
    <t>Abutment tooth fracture</t>
  </si>
  <si>
    <t>Implant failure</t>
  </si>
  <si>
    <t>Abutment fracture</t>
  </si>
  <si>
    <t>Loss of retention / debonding</t>
  </si>
  <si>
    <t xml:space="preserve">
Type of complication / failure</t>
  </si>
  <si>
    <t>5-18 years
(ZC 5-5.2 years)</t>
  </si>
  <si>
    <t>3-20 years 
(ZC 3-5 years)</t>
  </si>
  <si>
    <t>2.3-6.3 years
(Zirconia 5.4)</t>
  </si>
  <si>
    <t>3.44-15.7 years
(ZC 4.44-5.35 years)</t>
  </si>
  <si>
    <t>36-223 months
(ZC 60 months)</t>
  </si>
  <si>
    <t>20.0-92.2 months</t>
  </si>
  <si>
    <t>5-12 years (Ceramics)</t>
  </si>
  <si>
    <t>3-8.08 years</t>
  </si>
  <si>
    <t>1-110 months
(ZC 6-41 months)</t>
  </si>
  <si>
    <t>5-14.7 years</t>
  </si>
  <si>
    <t>5-13 years
(mean 6.0)</t>
  </si>
  <si>
    <t>5-10 years
(mean 6.2)</t>
  </si>
  <si>
    <t>2.6-5.0 years
(mean 3.57)</t>
  </si>
  <si>
    <t>ZC 3.2-5 years
(mean 5.1[sic])
MC 2-10.8 years
(mean 6.3)</t>
  </si>
  <si>
    <t>2.7-18.2 years
(mean 5.8)</t>
  </si>
  <si>
    <t>1-18.5 years
(mean 4.55)</t>
  </si>
  <si>
    <t>ZC 2.9-6.8 years
(mean 5.1)
MC 3-14.3 years
(mean 6.1)</t>
  </si>
  <si>
    <t>2.5-12.1 years
(mean 6.1)</t>
  </si>
  <si>
    <t>3-5.28 years
(mean 4.09)</t>
  </si>
  <si>
    <t>1-8 years
(mean 4.25)
(ZC 1-5.4 years)</t>
  </si>
  <si>
    <t>96 ZC
18 AC
303 MC
1238 MA
21 Acrylic</t>
  </si>
  <si>
    <t>in vivo: 125</t>
  </si>
  <si>
    <t>394
(ZC 29)</t>
  </si>
  <si>
    <t>595 ZC FDP
127 MC FDP</t>
  </si>
  <si>
    <t>308 AC
343 MC</t>
  </si>
  <si>
    <t>177 ZC
184 MC</t>
  </si>
  <si>
    <t>1446 AC 
(38 ZC)</t>
  </si>
  <si>
    <t>673 ZC
229 Alumina
208 Reinf. glass
1796 MC</t>
  </si>
  <si>
    <t>912 ZC
4542 MC</t>
  </si>
  <si>
    <t>242 ZC</t>
  </si>
  <si>
    <t>1049 ZC
2208 Feldspatic
2689 Leucit/LS2
2389 Glass-inf. alumina
1099 DS alumina
4663 MC</t>
  </si>
  <si>
    <t>68 ZC
38 Glass infiltrated
49 Glass reinforced
977 MC
203 MA
267 Composite</t>
  </si>
  <si>
    <t>Estimated survival after 5 years:
100% (94.5-100%) ZC
93.4% (85.3-97.8%) Glass infiltrated
95.3% (84.4-99.4%) Glass reinforced
91.3% (85.1-94.9%) MC
88.9% (85.0-92.1%) MA
92.8% (47.9-99.2%) Composite</t>
  </si>
  <si>
    <t>Densely sintered zirconia (3), Glass infiltrated ceramic (1), Glass reinforced ceramic (1)</t>
  </si>
  <si>
    <t xml:space="preserve">254 ZC
685 Glass ceramic
1308 Feldspathic
1068 MC
</t>
  </si>
  <si>
    <t>5199
(233 Zirconia)</t>
  </si>
  <si>
    <t>27 ZC FDP
1724 Alumina SC
104 Spinell SC
184 Alumina FDP
44 Alumina RBFDP</t>
  </si>
  <si>
    <t>Feldspatic/silica-based ceramic (10), Leucit/Lithium disilicate reinforced glass ceramic (12), Glass-infiltrated alumina (15), Densely sintered alumina (8), Densely sintered zirconia (9)</t>
  </si>
  <si>
    <t xml:space="preserve"> Abdulmajeed [62]</t>
  </si>
  <si>
    <t xml:space="preserve"> Alraheam [39]</t>
  </si>
  <si>
    <t xml:space="preserve"> Bagegni &amp; Abou-Ayas [60]</t>
  </si>
  <si>
    <t xml:space="preserve"> Larsson &amp; Wennerberg [20]</t>
  </si>
  <si>
    <t xml:space="preserve"> Abduo [65]</t>
  </si>
  <si>
    <t xml:space="preserve"> Al-Amleh [58]</t>
  </si>
  <si>
    <t xml:space="preserve"> Castillo-Oyague [43]</t>
  </si>
  <si>
    <t xml:space="preserve"> Contrepois [64]</t>
  </si>
  <si>
    <t xml:space="preserve"> Chen [40]</t>
  </si>
  <si>
    <t xml:space="preserve"> Chen [41]</t>
  </si>
  <si>
    <t xml:space="preserve"> Elshiyab [24]</t>
  </si>
  <si>
    <t xml:space="preserve"> Gou [72]</t>
  </si>
  <si>
    <t xml:space="preserve"> Heintze &amp; Rousson [45]</t>
  </si>
  <si>
    <t xml:space="preserve"> Joda [15]</t>
  </si>
  <si>
    <t xml:space="preserve"> Kassardjian [25]</t>
  </si>
  <si>
    <t xml:space="preserve"> Le [17]</t>
  </si>
  <si>
    <t xml:space="preserve"> Lemos [51]</t>
  </si>
  <si>
    <t xml:space="preserve"> Limones [35]</t>
  </si>
  <si>
    <t xml:space="preserve"> Petridis [66]</t>
  </si>
  <si>
    <t xml:space="preserve"> Pjetursson [22]</t>
  </si>
  <si>
    <t xml:space="preserve"> Pjetursson [32]</t>
  </si>
  <si>
    <t xml:space="preserve"> Poggio [6]</t>
  </si>
  <si>
    <t xml:space="preserve"> Quigley [63]</t>
  </si>
  <si>
    <t xml:space="preserve"> Rabel [52]</t>
  </si>
  <si>
    <t xml:space="preserve"> Raigrodski [68]</t>
  </si>
  <si>
    <t xml:space="preserve"> Rodrigues [91]</t>
  </si>
  <si>
    <t xml:space="preserve"> Sailer [18]</t>
  </si>
  <si>
    <t xml:space="preserve"> Sailer [23]</t>
  </si>
  <si>
    <t xml:space="preserve"> Schley [33]</t>
  </si>
  <si>
    <t xml:space="preserve"> Schmitter [83]</t>
  </si>
  <si>
    <t xml:space="preserve"> Solá-Ruíz [75]</t>
  </si>
  <si>
    <t xml:space="preserve"> Souza Melo [85]</t>
  </si>
  <si>
    <t xml:space="preserve"> Stefanescu [19]</t>
  </si>
  <si>
    <t xml:space="preserve"> Thoma [21]</t>
  </si>
  <si>
    <t xml:space="preserve"> Vetromilla [27]</t>
  </si>
  <si>
    <t xml:space="preserve"> Wang [46]</t>
  </si>
  <si>
    <t xml:space="preserve"> Wassermann [16]</t>
  </si>
  <si>
    <t xml:space="preserve"> Wong [61]</t>
  </si>
  <si>
    <t xml:space="preserve"> Total</t>
  </si>
  <si>
    <t>To assess the clinical performance of complete-arch lS monolithic zirconia fixed dental prostheses.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</si>
</sst>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rgb="FF000000"/>
      <name val="Arial"/>
      <family val="2"/>
    </font>
    <font>
      <sz val="10"/>
      <color rgb="FF000000"/>
      <name val="Arial"/>
      <family val="2"/>
    </font>
    <font>
      <sz val="11"/>
      <color rgb="FF000000"/>
      <name val="Calibri"/>
      <family val="2"/>
      <scheme val="minor"/>
    </font>
    <font>
      <b/>
      <sz val="8"/>
      <color indexed="8"/>
      <name val="Calibri"/>
      <family val="2"/>
      <scheme val="minor"/>
    </font>
    <font>
      <b/>
      <sz val="8"/>
      <color rgb="FF000000"/>
      <name val="Calibri"/>
      <family val="2"/>
      <scheme val="minor"/>
    </font>
    <font>
      <sz val="8"/>
      <color indexed="64"/>
      <name val="Calibri"/>
      <family val="2"/>
      <scheme val="minor"/>
    </font>
    <font>
      <sz val="8"/>
      <color rgb="FF000000"/>
      <name val="Calibri"/>
      <family val="2"/>
      <scheme val="minor"/>
    </font>
    <font>
      <sz val="12"/>
      <color rgb="FF000000"/>
      <name val="Calibri"/>
      <family val="2"/>
    </font>
    <font>
      <sz val="8"/>
      <color theme="1"/>
      <name val="Calibri"/>
      <family val="2"/>
      <scheme val="minor"/>
    </font>
    <font>
      <sz val="8"/>
      <color theme="1"/>
      <name val="Calibri"/>
      <family val="2"/>
    </font>
    <font>
      <b/>
      <sz val="8"/>
      <color indexed="64"/>
      <name val="Calibri"/>
      <family val="2"/>
      <scheme val="minor"/>
    </font>
    <font>
      <sz val="8"/>
      <color indexed="8"/>
      <name val="Calibri"/>
      <family val="2"/>
      <scheme val="minor"/>
    </font>
    <font>
      <b/>
      <sz val="9"/>
      <color indexed="8"/>
      <name val="Calibri"/>
      <family val="2"/>
      <scheme val="minor"/>
    </font>
  </fonts>
  <fills count="19">
    <fill>
      <patternFill patternType="none"/>
    </fill>
    <fill>
      <patternFill patternType="gray125"/>
    </fill>
    <fill>
      <patternFill patternType="solid">
        <fgColor theme="0"/>
        <bgColor indexed="10"/>
      </patternFill>
    </fill>
    <fill>
      <patternFill patternType="solid">
        <fgColor theme="0"/>
        <bgColor indexed="64"/>
      </patternFill>
    </fill>
    <fill>
      <patternFill patternType="solid">
        <fgColor theme="0" tint="-0.14999847407452621"/>
        <bgColor indexed="10"/>
      </patternFill>
    </fill>
    <fill>
      <patternFill patternType="solid">
        <fgColor theme="0" tint="-0.14999847407452621"/>
        <bgColor indexed="64"/>
      </patternFill>
    </fill>
    <fill>
      <patternFill patternType="solid">
        <fgColor rgb="FFFFC7CE"/>
        <bgColor indexed="64"/>
      </patternFill>
    </fill>
    <fill>
      <patternFill patternType="solid">
        <fgColor rgb="FFFFC7CE"/>
        <bgColor indexed="10"/>
      </patternFill>
    </fill>
    <fill>
      <patternFill patternType="solid">
        <fgColor rgb="FF92D050"/>
        <bgColor indexed="64"/>
      </patternFill>
    </fill>
    <fill>
      <patternFill patternType="solid">
        <fgColor rgb="FF92D050"/>
        <bgColor indexed="10"/>
      </patternFill>
    </fill>
    <fill>
      <patternFill patternType="solid">
        <fgColor rgb="FFFAFF93"/>
        <bgColor indexed="64"/>
      </patternFill>
    </fill>
    <fill>
      <patternFill patternType="solid">
        <fgColor rgb="FFFAFF93"/>
        <bgColor indexed="10"/>
      </patternFill>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4.9989318521683403E-2"/>
        <bgColor indexed="10"/>
      </patternFill>
    </fill>
    <fill>
      <patternFill patternType="solid">
        <fgColor theme="0" tint="-0.14999847407452621"/>
        <bgColor rgb="FF000000"/>
      </patternFill>
    </fill>
    <fill>
      <patternFill patternType="solid">
        <fgColor theme="6"/>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9">
    <xf numFmtId="0" fontId="0" fillId="0" borderId="0" xfId="0"/>
    <xf numFmtId="0" fontId="2" fillId="0" borderId="0" xfId="0" applyFont="1"/>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5" borderId="0" xfId="0" applyFont="1" applyFill="1" applyAlignment="1">
      <alignment horizontal="center" vertical="center"/>
    </xf>
    <xf numFmtId="0" fontId="5" fillId="3" borderId="1" xfId="1" applyFont="1" applyFill="1" applyBorder="1" applyAlignment="1">
      <alignment horizontal="left" vertical="top"/>
    </xf>
    <xf numFmtId="0" fontId="5" fillId="3" borderId="1" xfId="1" applyNumberFormat="1" applyFont="1" applyFill="1" applyBorder="1" applyAlignment="1">
      <alignment horizontal="center" vertical="top"/>
    </xf>
    <xf numFmtId="0" fontId="5" fillId="3" borderId="1" xfId="1" applyFont="1" applyFill="1" applyBorder="1" applyAlignment="1">
      <alignment horizontal="center" vertical="top" wrapText="1"/>
    </xf>
    <xf numFmtId="0" fontId="5" fillId="2" borderId="1" xfId="1" applyFont="1" applyFill="1" applyBorder="1" applyAlignment="1">
      <alignment horizontal="center" vertical="top" wrapText="1"/>
    </xf>
    <xf numFmtId="0" fontId="5" fillId="3" borderId="6" xfId="1" applyFont="1" applyFill="1" applyBorder="1" applyAlignment="1">
      <alignment horizontal="center" vertical="top" wrapText="1"/>
    </xf>
    <xf numFmtId="0" fontId="5" fillId="6" borderId="1" xfId="1" applyFont="1" applyFill="1" applyBorder="1" applyAlignment="1">
      <alignment horizontal="center" vertical="top" wrapText="1"/>
    </xf>
    <xf numFmtId="0" fontId="6" fillId="0" borderId="0" xfId="0" applyFont="1" applyAlignment="1">
      <alignment vertical="top"/>
    </xf>
    <xf numFmtId="0" fontId="5" fillId="2" borderId="1" xfId="1" applyFont="1" applyFill="1" applyBorder="1" applyAlignment="1">
      <alignment horizontal="left" vertical="top"/>
    </xf>
    <xf numFmtId="0" fontId="5" fillId="2" borderId="6" xfId="1" applyFont="1" applyFill="1" applyBorder="1" applyAlignment="1">
      <alignment horizontal="center" vertical="top" wrapText="1"/>
    </xf>
    <xf numFmtId="0" fontId="5" fillId="7" borderId="1" xfId="1" applyFont="1" applyFill="1" applyBorder="1" applyAlignment="1">
      <alignment horizontal="center" vertical="top" wrapText="1"/>
    </xf>
    <xf numFmtId="0" fontId="5" fillId="2" borderId="1" xfId="1" applyFont="1" applyFill="1" applyBorder="1" applyAlignment="1">
      <alignment horizontal="center" vertical="top"/>
    </xf>
    <xf numFmtId="0" fontId="5" fillId="9" borderId="1" xfId="1" applyFont="1" applyFill="1" applyBorder="1" applyAlignment="1">
      <alignment horizontal="center" vertical="top" wrapText="1"/>
    </xf>
    <xf numFmtId="0" fontId="5" fillId="11" borderId="1" xfId="1" applyFont="1" applyFill="1" applyBorder="1" applyAlignment="1">
      <alignment horizontal="center" vertical="top" wrapText="1"/>
    </xf>
    <xf numFmtId="0" fontId="5" fillId="3" borderId="1" xfId="1" applyFont="1" applyFill="1" applyBorder="1" applyAlignment="1">
      <alignment horizontal="center" vertical="top"/>
    </xf>
    <xf numFmtId="0" fontId="5" fillId="10" borderId="1" xfId="1" applyFont="1" applyFill="1" applyBorder="1" applyAlignment="1">
      <alignment horizontal="center" vertical="top" wrapText="1"/>
    </xf>
    <xf numFmtId="0" fontId="5" fillId="2" borderId="1" xfId="1" applyNumberFormat="1" applyFont="1" applyFill="1" applyBorder="1" applyAlignment="1">
      <alignment horizontal="center" vertical="top"/>
    </xf>
    <xf numFmtId="0" fontId="5" fillId="8" borderId="1" xfId="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8" borderId="1" xfId="0" applyFont="1" applyFill="1" applyBorder="1" applyAlignment="1">
      <alignment horizontal="center" vertical="top" wrapText="1"/>
    </xf>
    <xf numFmtId="0" fontId="5" fillId="3" borderId="2" xfId="1" applyFont="1" applyFill="1" applyBorder="1" applyAlignment="1">
      <alignment horizontal="center" vertical="top" wrapText="1"/>
    </xf>
    <xf numFmtId="0" fontId="6" fillId="5" borderId="0" xfId="0" applyFont="1" applyFill="1" applyAlignment="1">
      <alignment vertical="top"/>
    </xf>
    <xf numFmtId="0" fontId="6" fillId="0" borderId="0" xfId="0" applyFont="1" applyAlignment="1">
      <alignment horizontal="center" vertical="top"/>
    </xf>
    <xf numFmtId="0" fontId="6" fillId="0" borderId="0" xfId="0" applyFont="1" applyAlignment="1">
      <alignment horizontal="center" vertical="top" wrapText="1"/>
    </xf>
    <xf numFmtId="0" fontId="2" fillId="0" borderId="1" xfId="0" applyFont="1" applyBorder="1"/>
    <xf numFmtId="0" fontId="7" fillId="12" borderId="7" xfId="0" applyFont="1" applyFill="1" applyBorder="1" applyAlignment="1">
      <alignment vertical="center"/>
    </xf>
    <xf numFmtId="0" fontId="7" fillId="13" borderId="8" xfId="0" applyFont="1" applyFill="1" applyBorder="1" applyAlignment="1">
      <alignment vertical="center"/>
    </xf>
    <xf numFmtId="0" fontId="7" fillId="12" borderId="9" xfId="0" applyFont="1" applyFill="1" applyBorder="1" applyAlignment="1">
      <alignment vertical="center"/>
    </xf>
    <xf numFmtId="0" fontId="7" fillId="13" borderId="10" xfId="0" applyFont="1" applyFill="1" applyBorder="1" applyAlignment="1">
      <alignment vertical="center"/>
    </xf>
    <xf numFmtId="0" fontId="5" fillId="3" borderId="1" xfId="1" applyNumberFormat="1" applyFont="1" applyFill="1" applyBorder="1" applyAlignment="1">
      <alignment horizontal="center" vertical="top" wrapText="1"/>
    </xf>
    <xf numFmtId="0" fontId="0" fillId="0" borderId="0" xfId="0" applyAlignment="1">
      <alignment textRotation="90"/>
    </xf>
    <xf numFmtId="0" fontId="0" fillId="0" borderId="0" xfId="0" applyAlignment="1">
      <alignment horizontal="center"/>
    </xf>
    <xf numFmtId="0" fontId="0" fillId="0" borderId="0" xfId="0" applyAlignment="1">
      <alignment vertical="top"/>
    </xf>
    <xf numFmtId="0" fontId="0" fillId="0" borderId="12" xfId="0" applyBorder="1"/>
    <xf numFmtId="0" fontId="5" fillId="5" borderId="1" xfId="1" applyNumberFormat="1" applyFont="1" applyFill="1" applyBorder="1" applyAlignment="1">
      <alignment horizontal="center" vertical="top" wrapText="1"/>
    </xf>
    <xf numFmtId="0" fontId="3" fillId="4" borderId="5" xfId="1" applyNumberFormat="1" applyFont="1" applyFill="1" applyBorder="1" applyAlignment="1">
      <alignment horizontal="center" vertical="top" wrapText="1"/>
    </xf>
    <xf numFmtId="0" fontId="5" fillId="5" borderId="5" xfId="1" applyNumberFormat="1" applyFont="1" applyFill="1" applyBorder="1" applyAlignment="1">
      <alignment horizontal="center" vertical="top" wrapText="1"/>
    </xf>
    <xf numFmtId="0" fontId="9" fillId="16" borderId="5" xfId="0" applyFont="1" applyFill="1" applyBorder="1" applyAlignment="1">
      <alignment horizontal="center" vertical="top" wrapText="1"/>
    </xf>
    <xf numFmtId="0" fontId="3" fillId="2" borderId="5" xfId="1" applyNumberFormat="1" applyFont="1" applyFill="1" applyBorder="1" applyAlignment="1">
      <alignment horizontal="center" vertical="top" wrapText="1"/>
    </xf>
    <xf numFmtId="0" fontId="5" fillId="3" borderId="5" xfId="1" applyNumberFormat="1" applyFont="1" applyFill="1" applyBorder="1" applyAlignment="1">
      <alignment horizontal="center" vertical="top" wrapText="1"/>
    </xf>
    <xf numFmtId="0" fontId="3" fillId="2" borderId="3" xfId="1" applyNumberFormat="1" applyFont="1" applyFill="1" applyBorder="1" applyAlignment="1">
      <alignment horizontal="center" vertical="top" wrapText="1"/>
    </xf>
    <xf numFmtId="0" fontId="5" fillId="3" borderId="3" xfId="1" applyNumberFormat="1" applyFont="1" applyFill="1" applyBorder="1" applyAlignment="1">
      <alignment horizontal="center" vertical="top" wrapText="1"/>
    </xf>
    <xf numFmtId="0" fontId="3" fillId="4" borderId="11" xfId="1" applyNumberFormat="1" applyFont="1" applyFill="1" applyBorder="1" applyAlignment="1">
      <alignment horizontal="center" vertical="top" wrapText="1"/>
    </xf>
    <xf numFmtId="0" fontId="5" fillId="5" borderId="11" xfId="1" applyNumberFormat="1" applyFont="1" applyFill="1" applyBorder="1" applyAlignment="1">
      <alignment horizontal="center" vertical="top" wrapText="1"/>
    </xf>
    <xf numFmtId="0" fontId="9" fillId="16" borderId="11" xfId="0" applyFont="1" applyFill="1" applyBorder="1" applyAlignment="1">
      <alignment horizontal="center" vertical="top" wrapText="1"/>
    </xf>
    <xf numFmtId="0" fontId="5" fillId="5" borderId="11" xfId="1" applyNumberFormat="1" applyFont="1" applyFill="1" applyBorder="1" applyAlignment="1">
      <alignment horizontal="center" vertical="center" wrapText="1"/>
    </xf>
    <xf numFmtId="0" fontId="5" fillId="14" borderId="5" xfId="1" applyNumberFormat="1" applyFont="1" applyFill="1" applyBorder="1" applyAlignment="1">
      <alignment horizontal="center" vertical="center" wrapText="1"/>
    </xf>
    <xf numFmtId="0" fontId="5" fillId="5" borderId="5" xfId="1" applyNumberFormat="1" applyFont="1" applyFill="1" applyBorder="1" applyAlignment="1">
      <alignment horizontal="center" vertical="center" wrapText="1"/>
    </xf>
    <xf numFmtId="0" fontId="5" fillId="14" borderId="3" xfId="1" applyNumberFormat="1" applyFont="1" applyFill="1" applyBorder="1" applyAlignment="1">
      <alignment horizontal="center" vertical="center" wrapText="1"/>
    </xf>
    <xf numFmtId="0" fontId="5" fillId="5" borderId="6" xfId="1" applyNumberFormat="1" applyFont="1" applyFill="1" applyBorder="1" applyAlignment="1">
      <alignment horizontal="center" vertical="center" wrapText="1"/>
    </xf>
    <xf numFmtId="0" fontId="5" fillId="14" borderId="4" xfId="1" applyNumberFormat="1" applyFont="1" applyFill="1" applyBorder="1" applyAlignment="1">
      <alignment horizontal="center" vertical="center" wrapText="1"/>
    </xf>
    <xf numFmtId="0" fontId="5" fillId="5" borderId="4" xfId="1" applyNumberFormat="1" applyFont="1" applyFill="1" applyBorder="1" applyAlignment="1">
      <alignment horizontal="center" vertical="center" wrapText="1"/>
    </xf>
    <xf numFmtId="0" fontId="5" fillId="14" borderId="1" xfId="1" applyNumberFormat="1" applyFont="1" applyFill="1" applyBorder="1" applyAlignment="1">
      <alignment horizontal="center" vertical="center" wrapText="1"/>
    </xf>
    <xf numFmtId="0" fontId="5" fillId="17" borderId="11" xfId="1" applyNumberFormat="1" applyFont="1" applyFill="1" applyBorder="1" applyAlignment="1">
      <alignment horizontal="center" vertical="center" wrapText="1"/>
    </xf>
    <xf numFmtId="0" fontId="5" fillId="3" borderId="5"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3" fillId="4" borderId="3" xfId="1" applyNumberFormat="1" applyFont="1" applyFill="1" applyBorder="1" applyAlignment="1">
      <alignment horizontal="center" vertical="top" wrapText="1"/>
    </xf>
    <xf numFmtId="0" fontId="5" fillId="5" borderId="3" xfId="1" applyNumberFormat="1" applyFont="1" applyFill="1" applyBorder="1" applyAlignment="1">
      <alignment horizontal="center" vertical="top" wrapText="1"/>
    </xf>
    <xf numFmtId="0" fontId="9" fillId="16" borderId="3" xfId="0" applyFont="1" applyFill="1" applyBorder="1" applyAlignment="1">
      <alignment horizontal="center" vertical="top" wrapText="1"/>
    </xf>
    <xf numFmtId="0" fontId="5" fillId="5" borderId="3" xfId="1" applyNumberFormat="1" applyFont="1" applyFill="1" applyBorder="1" applyAlignment="1">
      <alignment horizontal="center" vertical="center" wrapText="1"/>
    </xf>
    <xf numFmtId="0" fontId="5" fillId="5" borderId="1" xfId="1" applyNumberFormat="1" applyFont="1" applyFill="1" applyBorder="1" applyAlignment="1">
      <alignment horizontal="center" vertical="center" wrapText="1"/>
    </xf>
    <xf numFmtId="0" fontId="0" fillId="0" borderId="11" xfId="0" applyBorder="1" applyAlignment="1">
      <alignment vertical="top"/>
    </xf>
    <xf numFmtId="0" fontId="0" fillId="0" borderId="0" xfId="0" applyBorder="1" applyAlignment="1">
      <alignment horizontal="center"/>
    </xf>
    <xf numFmtId="0" fontId="0" fillId="0" borderId="0" xfId="0" applyBorder="1"/>
    <xf numFmtId="49" fontId="0" fillId="0" borderId="0" xfId="0" applyNumberFormat="1"/>
    <xf numFmtId="164" fontId="5" fillId="5" borderId="3" xfId="1" applyNumberFormat="1" applyFont="1" applyFill="1" applyBorder="1" applyAlignment="1">
      <alignment horizontal="center" vertical="top" wrapText="1"/>
    </xf>
    <xf numFmtId="164" fontId="5" fillId="5" borderId="11" xfId="1" applyNumberFormat="1" applyFont="1" applyFill="1" applyBorder="1" applyAlignment="1">
      <alignment horizontal="center" vertical="top" wrapText="1"/>
    </xf>
    <xf numFmtId="164" fontId="5" fillId="3" borderId="5" xfId="1" applyNumberFormat="1" applyFont="1" applyFill="1" applyBorder="1" applyAlignment="1">
      <alignment horizontal="center" vertical="top" wrapText="1"/>
    </xf>
    <xf numFmtId="164" fontId="5" fillId="5" borderId="5" xfId="1" applyNumberFormat="1" applyFont="1" applyFill="1" applyBorder="1" applyAlignment="1">
      <alignment horizontal="center" vertical="top" wrapText="1"/>
    </xf>
    <xf numFmtId="164" fontId="5" fillId="3" borderId="3" xfId="1" applyNumberFormat="1" applyFont="1" applyFill="1" applyBorder="1" applyAlignment="1">
      <alignment horizontal="center" vertical="top" wrapText="1"/>
    </xf>
    <xf numFmtId="0" fontId="9" fillId="18" borderId="3" xfId="0" applyFont="1" applyFill="1" applyBorder="1" applyAlignment="1">
      <alignment horizontal="center" vertical="top" wrapText="1"/>
    </xf>
    <xf numFmtId="0" fontId="5" fillId="3" borderId="1" xfId="1" applyNumberFormat="1" applyFont="1" applyFill="1" applyBorder="1" applyAlignment="1">
      <alignment horizontal="center" vertical="center" wrapText="1"/>
    </xf>
    <xf numFmtId="0" fontId="0" fillId="3" borderId="0" xfId="0" applyFill="1"/>
    <xf numFmtId="0" fontId="4" fillId="5" borderId="0" xfId="0" applyFont="1" applyFill="1" applyBorder="1" applyAlignment="1">
      <alignment horizontal="center" vertical="center"/>
    </xf>
    <xf numFmtId="0" fontId="6" fillId="0" borderId="0" xfId="0" applyFont="1" applyBorder="1" applyAlignment="1">
      <alignment vertical="top"/>
    </xf>
    <xf numFmtId="0" fontId="6" fillId="3" borderId="0" xfId="0" applyFont="1" applyFill="1" applyBorder="1" applyAlignment="1">
      <alignment vertical="top"/>
    </xf>
    <xf numFmtId="0" fontId="6" fillId="3" borderId="0" xfId="0" applyFont="1" applyFill="1" applyBorder="1" applyAlignment="1">
      <alignment vertical="top" wrapText="1"/>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3" fillId="4" borderId="1" xfId="1" applyNumberFormat="1" applyFont="1" applyFill="1" applyBorder="1" applyAlignment="1">
      <alignment horizontal="center" vertical="center" wrapText="1"/>
    </xf>
    <xf numFmtId="0" fontId="3" fillId="4" borderId="1" xfId="1" applyNumberFormat="1" applyFont="1" applyFill="1" applyBorder="1" applyAlignment="1">
      <alignment horizontal="center" vertical="center"/>
    </xf>
    <xf numFmtId="0" fontId="5" fillId="3" borderId="1" xfId="1" applyNumberFormat="1" applyFont="1" applyFill="1" applyBorder="1" applyAlignment="1">
      <alignment horizontal="left" vertical="top" wrapText="1"/>
    </xf>
    <xf numFmtId="0" fontId="5" fillId="2" borderId="1" xfId="1" applyNumberFormat="1" applyFont="1" applyFill="1" applyBorder="1" applyAlignment="1">
      <alignment horizontal="center" vertical="top" wrapText="1"/>
    </xf>
    <xf numFmtId="0" fontId="5" fillId="2" borderId="1" xfId="1" applyNumberFormat="1" applyFont="1" applyFill="1" applyBorder="1" applyAlignment="1">
      <alignment horizontal="left" vertical="top" wrapText="1"/>
    </xf>
    <xf numFmtId="0" fontId="8" fillId="3" borderId="1" xfId="0" applyFont="1" applyFill="1" applyBorder="1" applyAlignment="1">
      <alignment horizontal="center" vertical="top" wrapText="1"/>
    </xf>
    <xf numFmtId="0" fontId="8" fillId="3" borderId="1" xfId="0" applyFont="1" applyFill="1" applyBorder="1" applyAlignment="1">
      <alignment horizontal="left" vertical="top" wrapText="1"/>
    </xf>
    <xf numFmtId="0" fontId="5" fillId="5" borderId="1" xfId="1" applyFont="1" applyFill="1" applyBorder="1" applyAlignment="1">
      <alignment horizontal="center" vertical="top" wrapText="1"/>
    </xf>
    <xf numFmtId="0" fontId="5" fillId="5" borderId="3" xfId="1" applyFont="1" applyFill="1" applyBorder="1" applyAlignment="1">
      <alignment horizontal="center" vertical="top" wrapText="1"/>
    </xf>
    <xf numFmtId="0" fontId="5" fillId="5" borderId="3" xfId="1" applyFont="1" applyFill="1" applyBorder="1" applyAlignment="1">
      <alignment horizontal="center" vertical="center" wrapText="1"/>
    </xf>
    <xf numFmtId="0" fontId="3" fillId="4" borderId="3" xfId="1" applyFont="1" applyFill="1" applyBorder="1" applyAlignment="1">
      <alignment horizontal="center" vertical="top"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top" wrapText="1"/>
    </xf>
    <xf numFmtId="0" fontId="5" fillId="3" borderId="3" xfId="1" applyFont="1" applyFill="1" applyBorder="1" applyAlignment="1">
      <alignment horizontal="center" vertical="center" wrapText="1"/>
    </xf>
    <xf numFmtId="0" fontId="3" fillId="2" borderId="3" xfId="1" applyFont="1" applyFill="1" applyBorder="1" applyAlignment="1">
      <alignment horizontal="center" vertical="top" wrapText="1"/>
    </xf>
    <xf numFmtId="0" fontId="5" fillId="14" borderId="4" xfId="1" applyFont="1" applyFill="1" applyBorder="1" applyAlignment="1">
      <alignment horizontal="center" vertical="center" wrapText="1"/>
    </xf>
    <xf numFmtId="0" fontId="5" fillId="3" borderId="5" xfId="1" applyFont="1" applyFill="1" applyBorder="1" applyAlignment="1">
      <alignment horizontal="center" vertical="top" wrapText="1"/>
    </xf>
    <xf numFmtId="0" fontId="5" fillId="3" borderId="5" xfId="1" applyFont="1" applyFill="1" applyBorder="1" applyAlignment="1">
      <alignment horizontal="center" vertical="center" wrapText="1"/>
    </xf>
    <xf numFmtId="0" fontId="5" fillId="14" borderId="5" xfId="1" applyFont="1" applyFill="1" applyBorder="1" applyAlignment="1">
      <alignment horizontal="center" vertical="center" wrapText="1"/>
    </xf>
    <xf numFmtId="0" fontId="11" fillId="2" borderId="5" xfId="1" applyFont="1" applyFill="1" applyBorder="1" applyAlignment="1">
      <alignment horizontal="center" vertical="top" wrapText="1"/>
    </xf>
    <xf numFmtId="0" fontId="5" fillId="5" borderId="1"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5" xfId="1" applyFont="1" applyFill="1" applyBorder="1" applyAlignment="1">
      <alignment horizontal="center" vertical="top" wrapText="1"/>
    </xf>
    <xf numFmtId="0" fontId="3" fillId="4" borderId="5" xfId="1" applyFont="1" applyFill="1" applyBorder="1" applyAlignment="1">
      <alignment horizontal="center" vertical="top" wrapText="1"/>
    </xf>
    <xf numFmtId="0" fontId="5" fillId="14" borderId="5" xfId="1" applyFont="1" applyFill="1" applyBorder="1" applyAlignment="1">
      <alignment horizontal="center" vertical="top" wrapText="1"/>
    </xf>
    <xf numFmtId="0" fontId="11" fillId="14" borderId="5" xfId="1" applyFont="1" applyFill="1" applyBorder="1" applyAlignment="1">
      <alignment horizontal="center" vertical="top" wrapText="1"/>
    </xf>
    <xf numFmtId="0" fontId="11" fillId="0" borderId="5" xfId="1" applyFont="1" applyBorder="1" applyAlignment="1">
      <alignment horizontal="center" vertical="top" wrapText="1"/>
    </xf>
    <xf numFmtId="0" fontId="5" fillId="0" borderId="5" xfId="1" applyFont="1" applyBorder="1" applyAlignment="1">
      <alignment horizontal="center" vertical="center" wrapText="1"/>
    </xf>
    <xf numFmtId="0" fontId="2" fillId="0" borderId="0" xfId="0" applyFont="1" applyBorder="1"/>
    <xf numFmtId="0" fontId="12" fillId="2" borderId="3" xfId="1" applyFont="1" applyFill="1" applyBorder="1" applyAlignment="1">
      <alignment horizontal="center" vertical="center" wrapText="1"/>
    </xf>
    <xf numFmtId="0" fontId="10" fillId="3" borderId="3" xfId="1" applyFont="1" applyFill="1" applyBorder="1" applyAlignment="1">
      <alignment horizontal="left" vertical="top" textRotation="90"/>
    </xf>
    <xf numFmtId="0" fontId="10" fillId="14" borderId="3" xfId="1" applyFont="1" applyFill="1" applyBorder="1" applyAlignment="1">
      <alignment horizontal="center" textRotation="90"/>
    </xf>
    <xf numFmtId="0" fontId="10" fillId="3" borderId="3" xfId="1" applyFont="1" applyFill="1" applyBorder="1" applyAlignment="1">
      <alignment horizontal="center" textRotation="90"/>
    </xf>
    <xf numFmtId="0" fontId="10" fillId="15" borderId="3" xfId="1" applyFont="1" applyFill="1" applyBorder="1" applyAlignment="1">
      <alignment horizontal="center" textRotation="90"/>
    </xf>
    <xf numFmtId="0" fontId="10" fillId="14" borderId="1" xfId="1" applyFont="1" applyFill="1" applyBorder="1" applyAlignment="1">
      <alignment horizontal="center" textRotation="90"/>
    </xf>
    <xf numFmtId="0" fontId="3" fillId="2" borderId="3" xfId="1" applyNumberFormat="1" applyFont="1" applyFill="1" applyBorder="1" applyAlignment="1">
      <alignment horizontal="center"/>
    </xf>
    <xf numFmtId="0" fontId="10" fillId="3" borderId="3" xfId="1" applyNumberFormat="1" applyFont="1" applyFill="1" applyBorder="1" applyAlignment="1">
      <alignment horizontal="center" wrapText="1"/>
    </xf>
    <xf numFmtId="49" fontId="10" fillId="3" borderId="3" xfId="1" applyNumberFormat="1" applyFont="1" applyFill="1" applyBorder="1" applyAlignment="1">
      <alignment horizontal="center" wrapText="1"/>
    </xf>
    <xf numFmtId="0" fontId="10" fillId="3" borderId="3" xfId="1" applyNumberFormat="1" applyFont="1" applyFill="1" applyBorder="1" applyAlignment="1">
      <alignment horizontal="left" vertical="top" textRotation="90"/>
    </xf>
    <xf numFmtId="0" fontId="10" fillId="14" borderId="3" xfId="1" applyNumberFormat="1" applyFont="1" applyFill="1" applyBorder="1" applyAlignment="1">
      <alignment horizontal="left" textRotation="90"/>
    </xf>
    <xf numFmtId="0" fontId="10" fillId="3" borderId="3" xfId="1" applyNumberFormat="1" applyFont="1" applyFill="1" applyBorder="1" applyAlignment="1">
      <alignment horizontal="left" textRotation="90"/>
    </xf>
    <xf numFmtId="0" fontId="10" fillId="15" borderId="3" xfId="1" applyNumberFormat="1" applyFont="1" applyFill="1" applyBorder="1" applyAlignment="1">
      <alignment horizontal="left" textRotation="90"/>
    </xf>
    <xf numFmtId="0" fontId="10" fillId="14" borderId="1" xfId="1" applyNumberFormat="1" applyFont="1" applyFill="1" applyBorder="1" applyAlignment="1">
      <alignment horizontal="left" textRotation="90"/>
    </xf>
  </cellXfs>
  <cellStyles count="2">
    <cellStyle name="Normal" xfId="1" xr:uid="{00000000-0005-0000-0000-000000000000}"/>
    <cellStyle name="Standard" xfId="0" builtinId="0"/>
  </cellStyles>
  <dxfs count="69">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1"/>
        <color indexed="64"/>
        <name val="Calibri"/>
        <family val="2"/>
        <scheme val="minor"/>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indexed="64"/>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64"/>
        <name val="Calibri"/>
        <family val="2"/>
        <scheme val="minor"/>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8"/>
        <color indexed="64"/>
        <name val="Calibri"/>
        <family val="2"/>
        <scheme val="minor"/>
      </font>
      <fill>
        <patternFill patternType="solid">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font>
        <b val="0"/>
      </font>
    </dxf>
    <dxf>
      <font>
        <b val="0"/>
        <i val="0"/>
        <strike val="0"/>
        <condense val="0"/>
        <extend val="0"/>
        <outline val="0"/>
        <shadow val="0"/>
        <u val="none"/>
        <vertAlign val="baseline"/>
        <sz val="8"/>
        <color rgb="FF000000"/>
        <name val="Calibri"/>
        <family val="2"/>
        <scheme val="minor"/>
      </font>
      <fill>
        <patternFill>
          <bgColor rgb="FFFFFFFF"/>
        </patternFill>
      </fill>
      <alignment horizontal="left" vertical="top" textRotation="0" wrapText="1" indent="0" justifyLastLine="0" shrinkToFit="0" readingOrder="0"/>
    </dxf>
    <dxf>
      <border>
        <bottom style="thin">
          <color rgb="FF000000"/>
        </bottom>
      </border>
    </dxf>
    <dxf>
      <font>
        <b/>
        <i val="0"/>
        <strike val="0"/>
        <condense val="0"/>
        <extend val="0"/>
        <outline val="0"/>
        <shadow val="0"/>
        <u val="none"/>
        <vertAlign val="baseline"/>
        <sz val="8"/>
        <color indexed="8"/>
        <name val="Calibri"/>
        <family val="2"/>
        <scheme val="minor"/>
      </font>
      <fill>
        <patternFill patternType="solid">
          <fgColor indexed="10"/>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C7CE"/>
        </patternFill>
      </fill>
    </dxf>
    <dxf>
      <fill>
        <patternFill>
          <bgColor rgb="FF92D050"/>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B0B4B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AFF93"/>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5C4BFC-3433-6543-99F8-33B3B3750EFC}" name="Tabelle224" displayName="Tabelle224" ref="A1:N39" totalsRowShown="0" headerRowDxfId="65" dataDxfId="63" totalsRowDxfId="62" headerRowBorderDxfId="64" totalsRowBorderDxfId="61" headerRowCellStyle="Normal" dataCellStyle="Normal">
  <autoFilter ref="A1:N39" xr:uid="{6A6DAD51-2052-9846-ABF2-CCD1917C46D6}"/>
  <sortState xmlns:xlrd2="http://schemas.microsoft.com/office/spreadsheetml/2017/richdata2" ref="A2:N39">
    <sortCondition ref="B1:B39"/>
  </sortState>
  <tableColumns count="14">
    <tableColumn id="1" xr3:uid="{2ED88CB6-3343-B744-9FD2-031699074531}" name="Author" dataDxfId="60" totalsRowDxfId="59" dataCellStyle="Normal"/>
    <tableColumn id="3" xr3:uid="{772F5DD4-640B-B54F-A90E-19B9DE752100}" name="Year" dataDxfId="58" totalsRowDxfId="57" dataCellStyle="Normal"/>
    <tableColumn id="9" xr3:uid="{0A1BF576-3F50-BE42-AE82-09BC4C17EE8C}" name="Published protocoll" dataDxfId="56" totalsRowDxfId="55" dataCellStyle="Normal"/>
    <tableColumn id="10" xr3:uid="{355202A8-0B06-4840-9A05-FB72097465A4}" name="PRISMA / QUORUM" dataDxfId="54" totalsRowDxfId="53" dataCellStyle="Normal"/>
    <tableColumn id="11" xr3:uid="{4E2C936B-C29F-4241-9E2F-A21E128301F2}" name="PICO" dataDxfId="52" totalsRowDxfId="51" dataCellStyle="Normal"/>
    <tableColumn id="12" xr3:uid="{260C8A52-6CB5-1548-9CE9-28BCE462B391}" name="Compr. search" dataDxfId="50" totalsRowDxfId="49" dataCellStyle="Normal"/>
    <tableColumn id="13" xr3:uid="{29BB5B21-A811-674F-ACA6-A8B6D9E15E9D}" name="2+ reviewers" dataDxfId="48" totalsRowDxfId="47" dataCellStyle="Normal"/>
    <tableColumn id="14" xr3:uid="{B8AD3306-58C4-304E-BBC6-01AC5D60B9D1}" name="Ass. of RoB / method. quality" dataDxfId="46" totalsRowDxfId="45" dataCellStyle="Normal"/>
    <tableColumn id="15" xr3:uid="{8FFFB349-C261-6E42-B507-794E090663C2}" name="Statistical analysis" dataDxfId="44" totalsRowDxfId="43" dataCellStyle="Normal"/>
    <tableColumn id="5" xr3:uid="{3DCE8523-D377-BC42-9890-EDF0450DA7FF}" name="Descr. of studies / materials" dataDxfId="42" totalsRowDxfId="41" dataCellStyle="Normal"/>
    <tableColumn id="16" xr3:uid="{D357BEDE-06B0-5148-A683-F634D5C29D18}" name="Account for RoB" dataDxfId="40" totalsRowDxfId="39" dataCellStyle="Normal"/>
    <tableColumn id="17" xr3:uid="{4927783C-D4F0-E544-A95C-4E1489AA5C30}" name="Disclosure of conflicts" dataDxfId="38" totalsRowDxfId="37" dataCellStyle="Normal"/>
    <tableColumn id="4" xr3:uid="{3D984A50-3A41-C248-A53B-C4CDC09B2B53}" name=" " dataDxfId="36" totalsRowDxfId="35" dataCellStyle="Normal"/>
    <tableColumn id="2" xr3:uid="{A2627BA5-8FC6-1744-A1F5-445CE9BA9A3E}" name="Score" dataDxfId="34" totalsRowDxfId="33" dataCellStyle="Normal">
      <calculatedColumnFormula>COUNTIF(C2:L2,"YES")&amp;("/")&amp;COUNTIF(C2:L2,"&lt;&gt;NA")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13A07-54AF-C34B-980A-DC7E0FD8DAFC}">
  <dimension ref="A1:B5"/>
  <sheetViews>
    <sheetView tabSelected="1" zoomScale="150" zoomScaleNormal="150" workbookViewId="0">
      <selection activeCell="B8" sqref="B8"/>
    </sheetView>
  </sheetViews>
  <sheetFormatPr baseColWidth="10" defaultColWidth="10.83203125" defaultRowHeight="13" x14ac:dyDescent="0.15"/>
  <cols>
    <col min="1" max="1" width="13.6640625" bestFit="1" customWidth="1"/>
    <col min="2" max="2" width="63.6640625" bestFit="1" customWidth="1"/>
  </cols>
  <sheetData>
    <row r="1" spans="1:2" ht="17" thickBot="1" x14ac:dyDescent="0.2">
      <c r="A1" s="31" t="s">
        <v>350</v>
      </c>
      <c r="B1" s="32" t="s">
        <v>351</v>
      </c>
    </row>
    <row r="2" spans="1:2" ht="17" thickBot="1" x14ac:dyDescent="0.2">
      <c r="A2" s="33" t="s">
        <v>352</v>
      </c>
      <c r="B2" s="34" t="s">
        <v>353</v>
      </c>
    </row>
    <row r="3" spans="1:2" ht="17" thickBot="1" x14ac:dyDescent="0.2">
      <c r="A3" s="33" t="s">
        <v>354</v>
      </c>
      <c r="B3" s="34" t="s">
        <v>355</v>
      </c>
    </row>
    <row r="4" spans="1:2" ht="17" thickBot="1" x14ac:dyDescent="0.2">
      <c r="A4" s="33" t="s">
        <v>356</v>
      </c>
      <c r="B4" s="34" t="s">
        <v>357</v>
      </c>
    </row>
    <row r="5" spans="1:2" ht="17" thickBot="1" x14ac:dyDescent="0.2">
      <c r="A5" s="33" t="s">
        <v>358</v>
      </c>
      <c r="B5" s="34" t="s">
        <v>359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C661E-2BC1-204D-87F1-526DC781E2AD}">
  <dimension ref="A1:AW24"/>
  <sheetViews>
    <sheetView zoomScale="171" zoomScaleNormal="171" workbookViewId="0">
      <selection activeCell="H28" sqref="H28"/>
    </sheetView>
  </sheetViews>
  <sheetFormatPr baseColWidth="10" defaultColWidth="10.83203125" defaultRowHeight="13" x14ac:dyDescent="0.15"/>
  <cols>
    <col min="1" max="1" width="11.5" style="38" bestFit="1" customWidth="1"/>
    <col min="2" max="2" width="3.5" style="37" bestFit="1" customWidth="1"/>
    <col min="3" max="3" width="8.33203125" bestFit="1" customWidth="1"/>
    <col min="4" max="4" width="7.5" customWidth="1"/>
    <col min="5" max="5" width="7" bestFit="1" customWidth="1"/>
    <col min="6" max="6" width="5.5" bestFit="1" customWidth="1"/>
    <col min="7" max="7" width="5.33203125" customWidth="1"/>
    <col min="8" max="8" width="4.6640625" customWidth="1"/>
    <col min="9" max="9" width="0.6640625" customWidth="1"/>
    <col min="10" max="47" width="2.33203125" customWidth="1"/>
    <col min="48" max="48" width="0.5" customWidth="1"/>
    <col min="49" max="49" width="2.83203125" bestFit="1" customWidth="1"/>
  </cols>
  <sheetData>
    <row r="1" spans="1:49" s="36" customFormat="1" ht="96" x14ac:dyDescent="0.15">
      <c r="A1" s="121" t="s">
        <v>534</v>
      </c>
      <c r="B1" s="122" t="s">
        <v>0</v>
      </c>
      <c r="C1" s="122" t="s">
        <v>400</v>
      </c>
      <c r="D1" s="122" t="s">
        <v>403</v>
      </c>
      <c r="E1" s="122" t="s">
        <v>402</v>
      </c>
      <c r="F1" s="122" t="s">
        <v>401</v>
      </c>
      <c r="G1" s="122" t="s">
        <v>468</v>
      </c>
      <c r="H1" s="123" t="s">
        <v>418</v>
      </c>
      <c r="I1" s="124" t="s">
        <v>293</v>
      </c>
      <c r="J1" s="125" t="s">
        <v>374</v>
      </c>
      <c r="K1" s="126" t="s">
        <v>361</v>
      </c>
      <c r="L1" s="127" t="s">
        <v>362</v>
      </c>
      <c r="M1" s="126" t="s">
        <v>388</v>
      </c>
      <c r="N1" s="125" t="s">
        <v>389</v>
      </c>
      <c r="O1" s="126" t="s">
        <v>381</v>
      </c>
      <c r="P1" s="125" t="s">
        <v>382</v>
      </c>
      <c r="Q1" s="126" t="s">
        <v>376</v>
      </c>
      <c r="R1" s="127" t="s">
        <v>368</v>
      </c>
      <c r="S1" s="126" t="s">
        <v>377</v>
      </c>
      <c r="T1" s="125" t="s">
        <v>390</v>
      </c>
      <c r="U1" s="126" t="s">
        <v>363</v>
      </c>
      <c r="V1" s="125" t="s">
        <v>378</v>
      </c>
      <c r="W1" s="126" t="s">
        <v>375</v>
      </c>
      <c r="X1" s="127" t="s">
        <v>369</v>
      </c>
      <c r="Y1" s="126" t="s">
        <v>371</v>
      </c>
      <c r="Z1" s="125" t="s">
        <v>391</v>
      </c>
      <c r="AA1" s="126" t="s">
        <v>394</v>
      </c>
      <c r="AB1" s="125" t="s">
        <v>365</v>
      </c>
      <c r="AC1" s="126" t="s">
        <v>383</v>
      </c>
      <c r="AD1" s="127" t="s">
        <v>372</v>
      </c>
      <c r="AE1" s="126" t="s">
        <v>379</v>
      </c>
      <c r="AF1" s="125" t="s">
        <v>395</v>
      </c>
      <c r="AG1" s="126" t="s">
        <v>384</v>
      </c>
      <c r="AH1" s="125" t="s">
        <v>366</v>
      </c>
      <c r="AI1" s="126" t="s">
        <v>392</v>
      </c>
      <c r="AJ1" s="125" t="s">
        <v>373</v>
      </c>
      <c r="AK1" s="126" t="s">
        <v>385</v>
      </c>
      <c r="AL1" s="127" t="s">
        <v>364</v>
      </c>
      <c r="AM1" s="126" t="s">
        <v>370</v>
      </c>
      <c r="AN1" s="125" t="s">
        <v>396</v>
      </c>
      <c r="AO1" s="126" t="s">
        <v>386</v>
      </c>
      <c r="AP1" s="125" t="s">
        <v>387</v>
      </c>
      <c r="AQ1" s="126" t="s">
        <v>380</v>
      </c>
      <c r="AR1" s="127" t="s">
        <v>397</v>
      </c>
      <c r="AS1" s="126" t="s">
        <v>367</v>
      </c>
      <c r="AT1" s="125" t="s">
        <v>360</v>
      </c>
      <c r="AU1" s="126" t="s">
        <v>393</v>
      </c>
      <c r="AV1" s="124" t="s">
        <v>541</v>
      </c>
      <c r="AW1" s="128" t="s">
        <v>535</v>
      </c>
    </row>
    <row r="2" spans="1:49" ht="13" customHeight="1" x14ac:dyDescent="0.15">
      <c r="A2" s="48" t="s">
        <v>495</v>
      </c>
      <c r="B2" s="49">
        <v>2015</v>
      </c>
      <c r="C2" s="49" t="s">
        <v>413</v>
      </c>
      <c r="D2" s="49" t="s">
        <v>124</v>
      </c>
      <c r="E2" s="50" t="s">
        <v>24</v>
      </c>
      <c r="F2" s="49">
        <v>36</v>
      </c>
      <c r="G2" s="49">
        <v>28</v>
      </c>
      <c r="H2" s="72">
        <v>6.8</v>
      </c>
      <c r="I2" s="49"/>
      <c r="J2" s="51"/>
      <c r="K2" s="51"/>
      <c r="L2" s="51"/>
      <c r="M2" s="51"/>
      <c r="N2" s="51"/>
      <c r="O2" s="51"/>
      <c r="P2" s="51"/>
      <c r="Q2" s="51"/>
      <c r="R2" s="51"/>
      <c r="S2" s="51"/>
      <c r="T2" s="51"/>
      <c r="U2" s="51"/>
      <c r="V2" s="51"/>
      <c r="W2" s="51"/>
      <c r="X2" s="51"/>
      <c r="Y2" s="51"/>
      <c r="Z2" s="51"/>
      <c r="AA2" s="51"/>
      <c r="AB2" s="51"/>
      <c r="AC2" s="51" t="s">
        <v>419</v>
      </c>
      <c r="AD2" s="51"/>
      <c r="AE2" s="51"/>
      <c r="AF2" s="51"/>
      <c r="AG2" s="51"/>
      <c r="AH2" s="51"/>
      <c r="AI2" s="51"/>
      <c r="AJ2" s="51"/>
      <c r="AK2" s="51"/>
      <c r="AL2" s="51"/>
      <c r="AM2" s="51"/>
      <c r="AN2" s="51"/>
      <c r="AO2" s="51"/>
      <c r="AP2" s="51"/>
      <c r="AQ2" s="51"/>
      <c r="AR2" s="51"/>
      <c r="AS2" s="51"/>
      <c r="AT2" s="51"/>
      <c r="AU2" s="51"/>
      <c r="AV2" s="49"/>
      <c r="AW2" s="55">
        <v>1</v>
      </c>
    </row>
    <row r="3" spans="1:49" ht="13" customHeight="1" x14ac:dyDescent="0.15">
      <c r="A3" s="44" t="s">
        <v>409</v>
      </c>
      <c r="B3" s="45">
        <v>2014</v>
      </c>
      <c r="C3" s="45" t="s">
        <v>413</v>
      </c>
      <c r="D3" s="45" t="s">
        <v>417</v>
      </c>
      <c r="E3" s="45" t="s">
        <v>466</v>
      </c>
      <c r="F3" s="45">
        <v>14</v>
      </c>
      <c r="G3" s="45">
        <v>26</v>
      </c>
      <c r="H3" s="73">
        <v>2</v>
      </c>
      <c r="I3" s="45"/>
      <c r="J3" s="52" t="s">
        <v>419</v>
      </c>
      <c r="K3" s="60"/>
      <c r="L3" s="52"/>
      <c r="M3" s="60"/>
      <c r="N3" s="52"/>
      <c r="O3" s="60"/>
      <c r="P3" s="52"/>
      <c r="Q3" s="60"/>
      <c r="R3" s="52"/>
      <c r="S3" s="60"/>
      <c r="T3" s="52"/>
      <c r="U3" s="60"/>
      <c r="V3" s="52"/>
      <c r="W3" s="60"/>
      <c r="X3" s="52"/>
      <c r="Y3" s="60"/>
      <c r="Z3" s="52"/>
      <c r="AA3" s="60"/>
      <c r="AB3" s="52"/>
      <c r="AC3" s="60"/>
      <c r="AD3" s="52"/>
      <c r="AE3" s="60"/>
      <c r="AF3" s="52"/>
      <c r="AG3" s="60"/>
      <c r="AH3" s="52"/>
      <c r="AI3" s="60"/>
      <c r="AJ3" s="52"/>
      <c r="AK3" s="60"/>
      <c r="AL3" s="52"/>
      <c r="AM3" s="60"/>
      <c r="AN3" s="52"/>
      <c r="AO3" s="60"/>
      <c r="AP3" s="52"/>
      <c r="AQ3" s="60"/>
      <c r="AR3" s="52"/>
      <c r="AS3" s="60"/>
      <c r="AT3" s="52"/>
      <c r="AU3" s="60"/>
      <c r="AV3" s="45"/>
      <c r="AW3" s="56">
        <v>1</v>
      </c>
    </row>
    <row r="4" spans="1:49" ht="13" customHeight="1" x14ac:dyDescent="0.15">
      <c r="A4" s="41" t="s">
        <v>531</v>
      </c>
      <c r="B4" s="42">
        <v>1998</v>
      </c>
      <c r="C4" s="42" t="s">
        <v>413</v>
      </c>
      <c r="D4" s="42" t="s">
        <v>145</v>
      </c>
      <c r="E4" s="43" t="s">
        <v>24</v>
      </c>
      <c r="F4" s="42" t="s">
        <v>13</v>
      </c>
      <c r="G4" s="42">
        <v>82</v>
      </c>
      <c r="H4" s="74">
        <v>7</v>
      </c>
      <c r="I4" s="42"/>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t="s">
        <v>419</v>
      </c>
      <c r="AS4" s="53"/>
      <c r="AT4" s="53"/>
      <c r="AU4" s="53"/>
      <c r="AV4" s="42"/>
      <c r="AW4" s="57">
        <v>1</v>
      </c>
    </row>
    <row r="5" spans="1:49" ht="13" customHeight="1" x14ac:dyDescent="0.15">
      <c r="A5" s="44" t="s">
        <v>529</v>
      </c>
      <c r="B5" s="45">
        <v>2015</v>
      </c>
      <c r="C5" s="45" t="s">
        <v>413</v>
      </c>
      <c r="D5" s="45" t="s">
        <v>102</v>
      </c>
      <c r="E5" s="45" t="s">
        <v>467</v>
      </c>
      <c r="F5" s="45">
        <v>56</v>
      </c>
      <c r="G5" s="45">
        <v>32</v>
      </c>
      <c r="H5" s="73">
        <v>9</v>
      </c>
      <c r="I5" s="45"/>
      <c r="J5" s="52"/>
      <c r="K5" s="60"/>
      <c r="L5" s="52"/>
      <c r="M5" s="60"/>
      <c r="N5" s="52"/>
      <c r="O5" s="60"/>
      <c r="P5" s="52"/>
      <c r="Q5" s="60"/>
      <c r="R5" s="52"/>
      <c r="S5" s="60"/>
      <c r="T5" s="52"/>
      <c r="U5" s="60"/>
      <c r="V5" s="52"/>
      <c r="W5" s="60"/>
      <c r="X5" s="52"/>
      <c r="Y5" s="60"/>
      <c r="Z5" s="52"/>
      <c r="AA5" s="60"/>
      <c r="AB5" s="52"/>
      <c r="AC5" s="60"/>
      <c r="AD5" s="52"/>
      <c r="AE5" s="60"/>
      <c r="AF5" s="52"/>
      <c r="AG5" s="60"/>
      <c r="AH5" s="52"/>
      <c r="AI5" s="60"/>
      <c r="AJ5" s="52"/>
      <c r="AK5" s="60"/>
      <c r="AL5" s="52"/>
      <c r="AM5" s="60"/>
      <c r="AN5" s="52"/>
      <c r="AO5" s="60"/>
      <c r="AP5" s="52" t="s">
        <v>419</v>
      </c>
      <c r="AQ5" s="60"/>
      <c r="AR5" s="52"/>
      <c r="AS5" s="60"/>
      <c r="AT5" s="52"/>
      <c r="AU5" s="60"/>
      <c r="AV5" s="45"/>
      <c r="AW5" s="56">
        <v>1</v>
      </c>
    </row>
    <row r="6" spans="1:49" ht="13" customHeight="1" x14ac:dyDescent="0.15">
      <c r="A6" s="41" t="s">
        <v>506</v>
      </c>
      <c r="B6" s="42">
        <v>2017</v>
      </c>
      <c r="C6" s="42" t="s">
        <v>413</v>
      </c>
      <c r="D6" s="42" t="s">
        <v>439</v>
      </c>
      <c r="E6" s="43" t="s">
        <v>467</v>
      </c>
      <c r="F6" s="42" t="s">
        <v>13</v>
      </c>
      <c r="G6" s="42">
        <v>7</v>
      </c>
      <c r="H6" s="74">
        <v>7.7</v>
      </c>
      <c r="I6" s="42"/>
      <c r="J6" s="53"/>
      <c r="K6" s="53"/>
      <c r="L6" s="53"/>
      <c r="M6" s="53"/>
      <c r="N6" s="53"/>
      <c r="O6" s="53"/>
      <c r="P6" s="53"/>
      <c r="Q6" s="53"/>
      <c r="R6" s="53"/>
      <c r="S6" s="53"/>
      <c r="T6" s="53"/>
      <c r="U6" s="53"/>
      <c r="V6" s="53"/>
      <c r="W6" s="53"/>
      <c r="X6" s="53"/>
      <c r="Y6" s="53"/>
      <c r="Z6" s="53"/>
      <c r="AA6" s="53"/>
      <c r="AB6" s="53"/>
      <c r="AC6" s="53"/>
      <c r="AD6" s="53"/>
      <c r="AE6" s="53"/>
      <c r="AF6" s="53" t="s">
        <v>419</v>
      </c>
      <c r="AG6" s="53"/>
      <c r="AH6" s="53"/>
      <c r="AI6" s="53"/>
      <c r="AJ6" s="53"/>
      <c r="AK6" s="53"/>
      <c r="AL6" s="53"/>
      <c r="AM6" s="53"/>
      <c r="AN6" s="53"/>
      <c r="AO6" s="53"/>
      <c r="AP6" s="53"/>
      <c r="AQ6" s="53"/>
      <c r="AR6" s="53"/>
      <c r="AS6" s="53"/>
      <c r="AT6" s="53"/>
      <c r="AU6" s="53"/>
      <c r="AV6" s="42"/>
      <c r="AW6" s="57">
        <v>1</v>
      </c>
    </row>
    <row r="7" spans="1:49" ht="13" customHeight="1" x14ac:dyDescent="0.15">
      <c r="A7" s="44" t="s">
        <v>526</v>
      </c>
      <c r="B7" s="45">
        <v>2018</v>
      </c>
      <c r="C7" s="45" t="s">
        <v>413</v>
      </c>
      <c r="D7" s="45" t="s">
        <v>106</v>
      </c>
      <c r="E7" s="45" t="s">
        <v>466</v>
      </c>
      <c r="F7" s="45">
        <v>18</v>
      </c>
      <c r="G7" s="45">
        <v>26</v>
      </c>
      <c r="H7" s="73">
        <v>2</v>
      </c>
      <c r="I7" s="45"/>
      <c r="J7" s="52"/>
      <c r="K7" s="60"/>
      <c r="L7" s="52"/>
      <c r="M7" s="60"/>
      <c r="N7" s="52"/>
      <c r="O7" s="60"/>
      <c r="P7" s="52"/>
      <c r="Q7" s="60"/>
      <c r="R7" s="52"/>
      <c r="S7" s="60"/>
      <c r="T7" s="52"/>
      <c r="U7" s="60"/>
      <c r="V7" s="52"/>
      <c r="W7" s="60"/>
      <c r="X7" s="52"/>
      <c r="Y7" s="60"/>
      <c r="Z7" s="52"/>
      <c r="AA7" s="60"/>
      <c r="AB7" s="52"/>
      <c r="AC7" s="60"/>
      <c r="AD7" s="52"/>
      <c r="AE7" s="60"/>
      <c r="AF7" s="52"/>
      <c r="AG7" s="60"/>
      <c r="AH7" s="52"/>
      <c r="AI7" s="60"/>
      <c r="AJ7" s="52"/>
      <c r="AK7" s="60"/>
      <c r="AL7" s="52"/>
      <c r="AM7" s="60"/>
      <c r="AN7" s="52" t="s">
        <v>419</v>
      </c>
      <c r="AO7" s="60"/>
      <c r="AP7" s="52"/>
      <c r="AQ7" s="60"/>
      <c r="AR7" s="52"/>
      <c r="AS7" s="60"/>
      <c r="AT7" s="52"/>
      <c r="AU7" s="60"/>
      <c r="AV7" s="45"/>
      <c r="AW7" s="56">
        <v>1</v>
      </c>
    </row>
    <row r="8" spans="1:49" ht="13" customHeight="1" x14ac:dyDescent="0.15">
      <c r="A8" s="41" t="s">
        <v>511</v>
      </c>
      <c r="B8" s="42">
        <v>2015</v>
      </c>
      <c r="C8" s="42" t="s">
        <v>413</v>
      </c>
      <c r="D8" s="42" t="s">
        <v>124</v>
      </c>
      <c r="E8" s="43" t="s">
        <v>467</v>
      </c>
      <c r="F8" s="42">
        <v>278</v>
      </c>
      <c r="G8" s="42">
        <v>91</v>
      </c>
      <c r="H8" s="74">
        <v>10</v>
      </c>
      <c r="I8" s="42"/>
      <c r="J8" s="53"/>
      <c r="K8" s="53"/>
      <c r="L8" s="53"/>
      <c r="M8" s="53"/>
      <c r="N8" s="53"/>
      <c r="O8" s="53"/>
      <c r="P8" s="53"/>
      <c r="Q8" s="53"/>
      <c r="R8" s="53"/>
      <c r="S8" s="53"/>
      <c r="T8" s="53"/>
      <c r="U8" s="53"/>
      <c r="V8" s="53"/>
      <c r="W8" s="53"/>
      <c r="X8" s="53"/>
      <c r="Y8" s="53"/>
      <c r="Z8" s="53"/>
      <c r="AA8" s="53"/>
      <c r="AB8" s="53"/>
      <c r="AC8" s="53"/>
      <c r="AD8" s="53"/>
      <c r="AE8" s="53"/>
      <c r="AF8" s="53"/>
      <c r="AG8" s="53" t="s">
        <v>419</v>
      </c>
      <c r="AH8" s="53"/>
      <c r="AI8" s="53"/>
      <c r="AJ8" s="53"/>
      <c r="AK8" s="53"/>
      <c r="AL8" s="53"/>
      <c r="AM8" s="53"/>
      <c r="AN8" s="53"/>
      <c r="AO8" s="53"/>
      <c r="AP8" s="53"/>
      <c r="AQ8" s="53"/>
      <c r="AR8" s="53"/>
      <c r="AS8" s="53"/>
      <c r="AT8" s="53"/>
      <c r="AU8" s="53"/>
      <c r="AV8" s="42"/>
      <c r="AW8" s="57">
        <v>1</v>
      </c>
    </row>
    <row r="9" spans="1:49" ht="13" customHeight="1" x14ac:dyDescent="0.15">
      <c r="A9" s="44" t="s">
        <v>460</v>
      </c>
      <c r="B9" s="45">
        <v>2013</v>
      </c>
      <c r="C9" s="45" t="s">
        <v>413</v>
      </c>
      <c r="D9" s="45" t="s">
        <v>106</v>
      </c>
      <c r="E9" s="45" t="s">
        <v>467</v>
      </c>
      <c r="F9" s="45">
        <v>398</v>
      </c>
      <c r="G9" s="45">
        <v>1132</v>
      </c>
      <c r="H9" s="73">
        <v>5</v>
      </c>
      <c r="I9" s="45"/>
      <c r="J9" s="52"/>
      <c r="K9" s="60"/>
      <c r="L9" s="52"/>
      <c r="M9" s="60"/>
      <c r="N9" s="52"/>
      <c r="O9" s="60"/>
      <c r="P9" s="52"/>
      <c r="Q9" s="60"/>
      <c r="R9" s="52"/>
      <c r="S9" s="60"/>
      <c r="T9" s="52"/>
      <c r="U9" s="60"/>
      <c r="V9" s="52"/>
      <c r="W9" s="60" t="s">
        <v>419</v>
      </c>
      <c r="X9" s="52"/>
      <c r="Y9" s="60"/>
      <c r="Z9" s="52"/>
      <c r="AA9" s="60"/>
      <c r="AB9" s="52"/>
      <c r="AC9" s="60"/>
      <c r="AD9" s="52"/>
      <c r="AE9" s="60"/>
      <c r="AF9" s="52"/>
      <c r="AG9" s="60"/>
      <c r="AH9" s="52"/>
      <c r="AI9" s="60"/>
      <c r="AJ9" s="52" t="s">
        <v>419</v>
      </c>
      <c r="AK9" s="60"/>
      <c r="AL9" s="52"/>
      <c r="AM9" s="60"/>
      <c r="AN9" s="52"/>
      <c r="AO9" s="60" t="s">
        <v>419</v>
      </c>
      <c r="AP9" s="52"/>
      <c r="AQ9" s="60"/>
      <c r="AR9" s="52"/>
      <c r="AS9" s="60"/>
      <c r="AT9" s="52"/>
      <c r="AU9" s="60"/>
      <c r="AV9" s="45"/>
      <c r="AW9" s="56">
        <v>3</v>
      </c>
    </row>
    <row r="10" spans="1:49" ht="13" customHeight="1" x14ac:dyDescent="0.15">
      <c r="A10" s="41" t="s">
        <v>460</v>
      </c>
      <c r="B10" s="42">
        <v>2015</v>
      </c>
      <c r="C10" s="42" t="s">
        <v>413</v>
      </c>
      <c r="D10" s="42" t="s">
        <v>124</v>
      </c>
      <c r="E10" s="43" t="s">
        <v>467</v>
      </c>
      <c r="F10" s="42" t="s">
        <v>13</v>
      </c>
      <c r="G10" s="42">
        <v>20</v>
      </c>
      <c r="H10" s="74">
        <v>5</v>
      </c>
      <c r="I10" s="42"/>
      <c r="J10" s="53"/>
      <c r="K10" s="53"/>
      <c r="L10" s="53"/>
      <c r="M10" s="53"/>
      <c r="N10" s="53"/>
      <c r="O10" s="53"/>
      <c r="P10" s="53"/>
      <c r="Q10" s="53"/>
      <c r="R10" s="53"/>
      <c r="S10" s="53"/>
      <c r="T10" s="53"/>
      <c r="U10" s="53"/>
      <c r="V10" s="53"/>
      <c r="W10" s="53"/>
      <c r="X10" s="53"/>
      <c r="Y10" s="53"/>
      <c r="Z10" s="53"/>
      <c r="AA10" s="53"/>
      <c r="AB10" s="53"/>
      <c r="AC10" s="53"/>
      <c r="AD10" s="53"/>
      <c r="AE10" s="53"/>
      <c r="AF10" s="53"/>
      <c r="AG10" s="53" t="s">
        <v>419</v>
      </c>
      <c r="AH10" s="53"/>
      <c r="AI10" s="53"/>
      <c r="AJ10" s="53"/>
      <c r="AK10" s="53"/>
      <c r="AL10" s="53"/>
      <c r="AM10" s="53"/>
      <c r="AN10" s="53"/>
      <c r="AO10" s="53"/>
      <c r="AP10" s="53"/>
      <c r="AQ10" s="53"/>
      <c r="AR10" s="53"/>
      <c r="AS10" s="53"/>
      <c r="AT10" s="53"/>
      <c r="AU10" s="53"/>
      <c r="AV10" s="42"/>
      <c r="AW10" s="57">
        <v>1</v>
      </c>
    </row>
    <row r="11" spans="1:49" ht="13" customHeight="1" x14ac:dyDescent="0.15">
      <c r="A11" s="44" t="s">
        <v>512</v>
      </c>
      <c r="B11" s="45">
        <v>2016</v>
      </c>
      <c r="C11" s="45" t="s">
        <v>413</v>
      </c>
      <c r="D11" s="45" t="s">
        <v>124</v>
      </c>
      <c r="E11" s="45" t="s">
        <v>467</v>
      </c>
      <c r="F11" s="45">
        <v>121</v>
      </c>
      <c r="G11" s="45">
        <v>229</v>
      </c>
      <c r="H11" s="73">
        <v>4.9000000000000004</v>
      </c>
      <c r="I11" s="45"/>
      <c r="J11" s="52"/>
      <c r="K11" s="60"/>
      <c r="L11" s="52"/>
      <c r="M11" s="60"/>
      <c r="N11" s="52"/>
      <c r="O11" s="60"/>
      <c r="P11" s="52"/>
      <c r="Q11" s="60"/>
      <c r="R11" s="52"/>
      <c r="S11" s="60"/>
      <c r="T11" s="52"/>
      <c r="U11" s="60"/>
      <c r="V11" s="52"/>
      <c r="W11" s="60"/>
      <c r="X11" s="52"/>
      <c r="Y11" s="60"/>
      <c r="Z11" s="52"/>
      <c r="AA11" s="60"/>
      <c r="AB11" s="52"/>
      <c r="AC11" s="60"/>
      <c r="AD11" s="52"/>
      <c r="AE11" s="60"/>
      <c r="AF11" s="52"/>
      <c r="AG11" s="60" t="s">
        <v>419</v>
      </c>
      <c r="AH11" s="52"/>
      <c r="AI11" s="60"/>
      <c r="AJ11" s="52"/>
      <c r="AK11" s="60"/>
      <c r="AL11" s="52"/>
      <c r="AM11" s="60"/>
      <c r="AN11" s="52"/>
      <c r="AO11" s="60"/>
      <c r="AP11" s="52"/>
      <c r="AQ11" s="60"/>
      <c r="AR11" s="52"/>
      <c r="AS11" s="60"/>
      <c r="AT11" s="52"/>
      <c r="AU11" s="60"/>
      <c r="AV11" s="45"/>
      <c r="AW11" s="56">
        <v>1</v>
      </c>
    </row>
    <row r="12" spans="1:49" ht="13" customHeight="1" x14ac:dyDescent="0.15">
      <c r="A12" s="41" t="s">
        <v>405</v>
      </c>
      <c r="B12" s="42">
        <v>2012</v>
      </c>
      <c r="C12" s="42" t="s">
        <v>413</v>
      </c>
      <c r="D12" s="42" t="s">
        <v>417</v>
      </c>
      <c r="E12" s="43" t="s">
        <v>467</v>
      </c>
      <c r="F12" s="42">
        <v>17</v>
      </c>
      <c r="G12" s="42">
        <v>22</v>
      </c>
      <c r="H12" s="74">
        <v>5</v>
      </c>
      <c r="I12" s="42"/>
      <c r="J12" s="53" t="s">
        <v>419</v>
      </c>
      <c r="K12" s="53"/>
      <c r="L12" s="53"/>
      <c r="M12" s="53"/>
      <c r="N12" s="53" t="s">
        <v>419</v>
      </c>
      <c r="O12" s="53"/>
      <c r="P12" s="53"/>
      <c r="Q12" s="53"/>
      <c r="R12" s="53"/>
      <c r="S12" s="53"/>
      <c r="T12" s="53"/>
      <c r="U12" s="53"/>
      <c r="V12" s="53"/>
      <c r="W12" s="53"/>
      <c r="X12" s="53"/>
      <c r="Y12" s="53" t="s">
        <v>419</v>
      </c>
      <c r="Z12" s="53"/>
      <c r="AA12" s="53"/>
      <c r="AB12" s="53"/>
      <c r="AC12" s="53"/>
      <c r="AD12" s="53"/>
      <c r="AE12" s="53"/>
      <c r="AF12" s="53"/>
      <c r="AG12" s="53"/>
      <c r="AH12" s="53"/>
      <c r="AI12" s="53"/>
      <c r="AJ12" s="53"/>
      <c r="AK12" s="53"/>
      <c r="AL12" s="53"/>
      <c r="AM12" s="53"/>
      <c r="AN12" s="53"/>
      <c r="AO12" s="53"/>
      <c r="AP12" s="53"/>
      <c r="AQ12" s="53"/>
      <c r="AR12" s="53"/>
      <c r="AS12" s="53"/>
      <c r="AT12" s="53"/>
      <c r="AU12" s="53" t="s">
        <v>419</v>
      </c>
      <c r="AV12" s="42"/>
      <c r="AW12" s="57">
        <v>4</v>
      </c>
    </row>
    <row r="13" spans="1:49" ht="13" customHeight="1" x14ac:dyDescent="0.15">
      <c r="A13" s="44" t="s">
        <v>440</v>
      </c>
      <c r="B13" s="45">
        <v>2013</v>
      </c>
      <c r="C13" s="45" t="s">
        <v>413</v>
      </c>
      <c r="D13" s="45" t="s">
        <v>417</v>
      </c>
      <c r="E13" s="45" t="s">
        <v>467</v>
      </c>
      <c r="F13" s="45">
        <v>14</v>
      </c>
      <c r="G13" s="45">
        <v>16</v>
      </c>
      <c r="H13" s="73">
        <v>3</v>
      </c>
      <c r="I13" s="45"/>
      <c r="J13" s="52"/>
      <c r="K13" s="60"/>
      <c r="L13" s="52"/>
      <c r="M13" s="60"/>
      <c r="N13" s="52" t="s">
        <v>419</v>
      </c>
      <c r="O13" s="60"/>
      <c r="P13" s="52"/>
      <c r="Q13" s="60"/>
      <c r="R13" s="52"/>
      <c r="S13" s="60"/>
      <c r="T13" s="52"/>
      <c r="U13" s="60"/>
      <c r="V13" s="52"/>
      <c r="W13" s="60"/>
      <c r="X13" s="52"/>
      <c r="Y13" s="60"/>
      <c r="Z13" s="52"/>
      <c r="AA13" s="60"/>
      <c r="AB13" s="52"/>
      <c r="AC13" s="60"/>
      <c r="AD13" s="52"/>
      <c r="AE13" s="60"/>
      <c r="AF13" s="52"/>
      <c r="AG13" s="60"/>
      <c r="AH13" s="52"/>
      <c r="AI13" s="60"/>
      <c r="AJ13" s="52"/>
      <c r="AK13" s="60"/>
      <c r="AL13" s="52"/>
      <c r="AM13" s="60"/>
      <c r="AN13" s="52"/>
      <c r="AO13" s="60"/>
      <c r="AP13" s="52"/>
      <c r="AQ13" s="60"/>
      <c r="AR13" s="52"/>
      <c r="AS13" s="60"/>
      <c r="AT13" s="52"/>
      <c r="AU13" s="60"/>
      <c r="AV13" s="45"/>
      <c r="AW13" s="56">
        <v>1</v>
      </c>
    </row>
    <row r="14" spans="1:49" ht="13" customHeight="1" x14ac:dyDescent="0.15">
      <c r="A14" s="41" t="s">
        <v>487</v>
      </c>
      <c r="B14" s="42">
        <v>2015</v>
      </c>
      <c r="C14" s="42" t="s">
        <v>413</v>
      </c>
      <c r="D14" s="42" t="s">
        <v>417</v>
      </c>
      <c r="E14" s="43" t="s">
        <v>467</v>
      </c>
      <c r="F14" s="42">
        <v>22</v>
      </c>
      <c r="G14" s="42">
        <v>26</v>
      </c>
      <c r="H14" s="74">
        <v>5</v>
      </c>
      <c r="I14" s="42"/>
      <c r="J14" s="53"/>
      <c r="K14" s="53"/>
      <c r="L14" s="53"/>
      <c r="M14" s="53"/>
      <c r="N14" s="53" t="s">
        <v>419</v>
      </c>
      <c r="O14" s="53"/>
      <c r="P14" s="53"/>
      <c r="Q14" s="53"/>
      <c r="R14" s="53"/>
      <c r="S14" s="53"/>
      <c r="T14" s="53"/>
      <c r="U14" s="53"/>
      <c r="V14" s="53"/>
      <c r="W14" s="53"/>
      <c r="X14" s="53"/>
      <c r="Y14" s="53" t="s">
        <v>419</v>
      </c>
      <c r="Z14" s="53"/>
      <c r="AA14" s="53"/>
      <c r="AB14" s="53"/>
      <c r="AC14" s="53"/>
      <c r="AD14" s="53"/>
      <c r="AE14" s="53"/>
      <c r="AF14" s="53"/>
      <c r="AG14" s="53"/>
      <c r="AH14" s="53"/>
      <c r="AI14" s="53"/>
      <c r="AJ14" s="53"/>
      <c r="AK14" s="53"/>
      <c r="AL14" s="53"/>
      <c r="AM14" s="53"/>
      <c r="AN14" s="53"/>
      <c r="AO14" s="53"/>
      <c r="AP14" s="53"/>
      <c r="AQ14" s="53"/>
      <c r="AR14" s="53"/>
      <c r="AS14" s="53"/>
      <c r="AT14" s="53"/>
      <c r="AU14" s="53"/>
      <c r="AV14" s="42"/>
      <c r="AW14" s="57">
        <v>2</v>
      </c>
    </row>
    <row r="15" spans="1:49" ht="13" customHeight="1" x14ac:dyDescent="0.15">
      <c r="A15" s="44" t="s">
        <v>470</v>
      </c>
      <c r="B15" s="45">
        <v>2016</v>
      </c>
      <c r="C15" s="45" t="s">
        <v>413</v>
      </c>
      <c r="D15" s="45" t="s">
        <v>106</v>
      </c>
      <c r="E15" s="45" t="s">
        <v>467</v>
      </c>
      <c r="F15" s="45" t="s">
        <v>13</v>
      </c>
      <c r="G15" s="45">
        <v>50</v>
      </c>
      <c r="H15" s="73">
        <v>5</v>
      </c>
      <c r="I15" s="45"/>
      <c r="J15" s="52"/>
      <c r="K15" s="60"/>
      <c r="L15" s="52"/>
      <c r="M15" s="60"/>
      <c r="N15" s="52"/>
      <c r="O15" s="60"/>
      <c r="P15" s="52"/>
      <c r="Q15" s="60"/>
      <c r="R15" s="52"/>
      <c r="S15" s="60"/>
      <c r="T15" s="52"/>
      <c r="U15" s="60"/>
      <c r="V15" s="52"/>
      <c r="W15" s="60"/>
      <c r="X15" s="52"/>
      <c r="Y15" s="60"/>
      <c r="Z15" s="52"/>
      <c r="AA15" s="60"/>
      <c r="AB15" s="52"/>
      <c r="AC15" s="60"/>
      <c r="AD15" s="52"/>
      <c r="AE15" s="60"/>
      <c r="AF15" s="52"/>
      <c r="AG15" s="60"/>
      <c r="AH15" s="52"/>
      <c r="AI15" s="60" t="s">
        <v>419</v>
      </c>
      <c r="AJ15" s="52"/>
      <c r="AK15" s="60"/>
      <c r="AL15" s="52"/>
      <c r="AM15" s="60"/>
      <c r="AN15" s="52"/>
      <c r="AO15" s="60"/>
      <c r="AP15" s="52"/>
      <c r="AQ15" s="60"/>
      <c r="AR15" s="52" t="s">
        <v>419</v>
      </c>
      <c r="AS15" s="60"/>
      <c r="AT15" s="52"/>
      <c r="AU15" s="60"/>
      <c r="AV15" s="45"/>
      <c r="AW15" s="56">
        <v>2</v>
      </c>
    </row>
    <row r="16" spans="1:49" ht="13" customHeight="1" x14ac:dyDescent="0.15">
      <c r="A16" s="41" t="s">
        <v>443</v>
      </c>
      <c r="B16" s="42">
        <v>2018</v>
      </c>
      <c r="C16" s="42" t="s">
        <v>413</v>
      </c>
      <c r="D16" s="42" t="s">
        <v>417</v>
      </c>
      <c r="E16" s="43" t="s">
        <v>466</v>
      </c>
      <c r="F16" s="42">
        <v>10</v>
      </c>
      <c r="G16" s="42">
        <v>20</v>
      </c>
      <c r="H16" s="74">
        <v>7</v>
      </c>
      <c r="I16" s="42"/>
      <c r="J16" s="53"/>
      <c r="K16" s="53"/>
      <c r="L16" s="53"/>
      <c r="M16" s="53"/>
      <c r="N16" s="53" t="s">
        <v>419</v>
      </c>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42"/>
      <c r="AW16" s="57">
        <v>1</v>
      </c>
    </row>
    <row r="17" spans="1:49" ht="13" customHeight="1" x14ac:dyDescent="0.15">
      <c r="A17" s="44" t="s">
        <v>530</v>
      </c>
      <c r="B17" s="45">
        <v>2014</v>
      </c>
      <c r="C17" s="45" t="s">
        <v>413</v>
      </c>
      <c r="D17" s="45" t="s">
        <v>439</v>
      </c>
      <c r="E17" s="45" t="s">
        <v>467</v>
      </c>
      <c r="F17" s="45">
        <v>15</v>
      </c>
      <c r="G17" s="45">
        <v>15</v>
      </c>
      <c r="H17" s="73">
        <v>4.4000000000000004</v>
      </c>
      <c r="I17" s="45"/>
      <c r="J17" s="52"/>
      <c r="K17" s="60"/>
      <c r="L17" s="52"/>
      <c r="M17" s="60"/>
      <c r="N17" s="52"/>
      <c r="O17" s="60"/>
      <c r="P17" s="52"/>
      <c r="Q17" s="60" t="s">
        <v>419</v>
      </c>
      <c r="R17" s="52"/>
      <c r="S17" s="60"/>
      <c r="T17" s="52"/>
      <c r="U17" s="60"/>
      <c r="V17" s="52"/>
      <c r="W17" s="60"/>
      <c r="X17" s="52"/>
      <c r="Y17" s="60"/>
      <c r="Z17" s="52"/>
      <c r="AA17" s="60"/>
      <c r="AB17" s="52"/>
      <c r="AC17" s="60"/>
      <c r="AD17" s="52"/>
      <c r="AE17" s="60"/>
      <c r="AF17" s="52" t="s">
        <v>419</v>
      </c>
      <c r="AG17" s="60"/>
      <c r="AH17" s="52"/>
      <c r="AI17" s="60"/>
      <c r="AJ17" s="52"/>
      <c r="AK17" s="60"/>
      <c r="AL17" s="52"/>
      <c r="AM17" s="60"/>
      <c r="AN17" s="52"/>
      <c r="AO17" s="60"/>
      <c r="AP17" s="52"/>
      <c r="AQ17" s="60" t="s">
        <v>419</v>
      </c>
      <c r="AR17" s="52"/>
      <c r="AS17" s="60"/>
      <c r="AT17" s="52"/>
      <c r="AU17" s="60"/>
      <c r="AV17" s="45"/>
      <c r="AW17" s="56">
        <v>3</v>
      </c>
    </row>
    <row r="18" spans="1:49" ht="13" customHeight="1" x14ac:dyDescent="0.15">
      <c r="A18" s="41" t="s">
        <v>474</v>
      </c>
      <c r="B18" s="42">
        <v>2016</v>
      </c>
      <c r="C18" s="42" t="s">
        <v>413</v>
      </c>
      <c r="D18" s="42" t="s">
        <v>417</v>
      </c>
      <c r="E18" s="43" t="s">
        <v>467</v>
      </c>
      <c r="F18" s="42" t="s">
        <v>13</v>
      </c>
      <c r="G18" s="42">
        <v>48</v>
      </c>
      <c r="H18" s="74">
        <v>5</v>
      </c>
      <c r="I18" s="42"/>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t="s">
        <v>419</v>
      </c>
      <c r="AV18" s="42"/>
      <c r="AW18" s="57">
        <v>1</v>
      </c>
    </row>
    <row r="19" spans="1:49" ht="13" customHeight="1" x14ac:dyDescent="0.15">
      <c r="A19" s="44" t="s">
        <v>412</v>
      </c>
      <c r="B19" s="45">
        <v>2015</v>
      </c>
      <c r="C19" s="45" t="s">
        <v>413</v>
      </c>
      <c r="D19" s="45" t="s">
        <v>417</v>
      </c>
      <c r="E19" s="45" t="s">
        <v>466</v>
      </c>
      <c r="F19" s="45">
        <v>18</v>
      </c>
      <c r="G19" s="45">
        <v>26</v>
      </c>
      <c r="H19" s="73">
        <v>3</v>
      </c>
      <c r="I19" s="45"/>
      <c r="J19" s="52" t="s">
        <v>419</v>
      </c>
      <c r="K19" s="60"/>
      <c r="L19" s="52"/>
      <c r="M19" s="60"/>
      <c r="N19" s="52"/>
      <c r="O19" s="60"/>
      <c r="P19" s="52"/>
      <c r="Q19" s="60"/>
      <c r="R19" s="52"/>
      <c r="S19" s="60"/>
      <c r="T19" s="52"/>
      <c r="U19" s="60"/>
      <c r="V19" s="52"/>
      <c r="W19" s="60"/>
      <c r="X19" s="52"/>
      <c r="Y19" s="60"/>
      <c r="Z19" s="52"/>
      <c r="AA19" s="60"/>
      <c r="AB19" s="52"/>
      <c r="AC19" s="60"/>
      <c r="AD19" s="52"/>
      <c r="AE19" s="60"/>
      <c r="AF19" s="52"/>
      <c r="AG19" s="60"/>
      <c r="AH19" s="52"/>
      <c r="AI19" s="60"/>
      <c r="AJ19" s="52"/>
      <c r="AK19" s="60"/>
      <c r="AL19" s="52"/>
      <c r="AM19" s="60"/>
      <c r="AN19" s="52"/>
      <c r="AO19" s="60"/>
      <c r="AP19" s="52"/>
      <c r="AQ19" s="60"/>
      <c r="AR19" s="52"/>
      <c r="AS19" s="60"/>
      <c r="AT19" s="52"/>
      <c r="AU19" s="60"/>
      <c r="AV19" s="45"/>
      <c r="AW19" s="56">
        <v>1</v>
      </c>
    </row>
    <row r="20" spans="1:49" ht="13" customHeight="1" x14ac:dyDescent="0.15">
      <c r="A20" s="41" t="s">
        <v>494</v>
      </c>
      <c r="B20" s="42">
        <v>2016</v>
      </c>
      <c r="C20" s="42" t="s">
        <v>413</v>
      </c>
      <c r="D20" s="42" t="s">
        <v>124</v>
      </c>
      <c r="E20" s="43" t="s">
        <v>467</v>
      </c>
      <c r="F20" s="42">
        <v>934</v>
      </c>
      <c r="G20" s="42">
        <v>541</v>
      </c>
      <c r="H20" s="74">
        <v>6.2</v>
      </c>
      <c r="I20" s="42"/>
      <c r="J20" s="53"/>
      <c r="K20" s="53"/>
      <c r="L20" s="53"/>
      <c r="M20" s="53"/>
      <c r="N20" s="53"/>
      <c r="O20" s="53"/>
      <c r="P20" s="53"/>
      <c r="Q20" s="53"/>
      <c r="R20" s="53"/>
      <c r="S20" s="53"/>
      <c r="T20" s="53"/>
      <c r="U20" s="53"/>
      <c r="V20" s="53"/>
      <c r="W20" s="53"/>
      <c r="X20" s="53"/>
      <c r="Y20" s="53"/>
      <c r="Z20" s="53"/>
      <c r="AA20" s="53"/>
      <c r="AB20" s="53"/>
      <c r="AC20" s="53" t="s">
        <v>419</v>
      </c>
      <c r="AD20" s="53"/>
      <c r="AE20" s="53"/>
      <c r="AF20" s="53"/>
      <c r="AG20" s="53"/>
      <c r="AH20" s="53"/>
      <c r="AI20" s="53"/>
      <c r="AJ20" s="53"/>
      <c r="AK20" s="53"/>
      <c r="AL20" s="53"/>
      <c r="AM20" s="53"/>
      <c r="AN20" s="53"/>
      <c r="AO20" s="53"/>
      <c r="AP20" s="53"/>
      <c r="AQ20" s="53"/>
      <c r="AR20" s="53"/>
      <c r="AS20" s="53"/>
      <c r="AT20" s="53"/>
      <c r="AU20" s="53"/>
      <c r="AV20" s="42"/>
      <c r="AW20" s="57">
        <v>1</v>
      </c>
    </row>
    <row r="21" spans="1:49" ht="13" customHeight="1" x14ac:dyDescent="0.15">
      <c r="A21" s="44" t="s">
        <v>496</v>
      </c>
      <c r="B21" s="45">
        <v>2015</v>
      </c>
      <c r="C21" s="45" t="s">
        <v>413</v>
      </c>
      <c r="D21" s="45" t="s">
        <v>124</v>
      </c>
      <c r="E21" s="45" t="s">
        <v>467</v>
      </c>
      <c r="F21" s="45">
        <v>90</v>
      </c>
      <c r="G21" s="45">
        <v>65</v>
      </c>
      <c r="H21" s="73">
        <v>3.6</v>
      </c>
      <c r="I21" s="45"/>
      <c r="J21" s="52"/>
      <c r="K21" s="60"/>
      <c r="L21" s="52"/>
      <c r="M21" s="60"/>
      <c r="N21" s="52"/>
      <c r="O21" s="60"/>
      <c r="P21" s="52"/>
      <c r="Q21" s="60"/>
      <c r="R21" s="52"/>
      <c r="S21" s="60"/>
      <c r="T21" s="52"/>
      <c r="U21" s="60"/>
      <c r="V21" s="52"/>
      <c r="W21" s="60"/>
      <c r="X21" s="52"/>
      <c r="Y21" s="60"/>
      <c r="Z21" s="52"/>
      <c r="AA21" s="60"/>
      <c r="AB21" s="52"/>
      <c r="AC21" s="60" t="s">
        <v>419</v>
      </c>
      <c r="AD21" s="52"/>
      <c r="AE21" s="60"/>
      <c r="AF21" s="52"/>
      <c r="AG21" s="60" t="s">
        <v>419</v>
      </c>
      <c r="AH21" s="52"/>
      <c r="AI21" s="60"/>
      <c r="AJ21" s="52"/>
      <c r="AK21" s="60" t="s">
        <v>419</v>
      </c>
      <c r="AL21" s="52"/>
      <c r="AM21" s="60"/>
      <c r="AN21" s="52"/>
      <c r="AO21" s="60"/>
      <c r="AP21" s="52"/>
      <c r="AQ21" s="60"/>
      <c r="AR21" s="52"/>
      <c r="AS21" s="60"/>
      <c r="AT21" s="52"/>
      <c r="AU21" s="60"/>
      <c r="AV21" s="45"/>
      <c r="AW21" s="56">
        <v>3</v>
      </c>
    </row>
    <row r="22" spans="1:49" ht="13" customHeight="1" x14ac:dyDescent="0.15">
      <c r="A22" s="62" t="s">
        <v>496</v>
      </c>
      <c r="B22" s="63">
        <v>2017</v>
      </c>
      <c r="C22" s="63" t="s">
        <v>413</v>
      </c>
      <c r="D22" s="63" t="s">
        <v>124</v>
      </c>
      <c r="E22" s="64" t="s">
        <v>466</v>
      </c>
      <c r="F22" s="63" t="s">
        <v>13</v>
      </c>
      <c r="G22" s="63">
        <v>18</v>
      </c>
      <c r="H22" s="71">
        <v>2</v>
      </c>
      <c r="I22" s="63"/>
      <c r="J22" s="65"/>
      <c r="K22" s="65"/>
      <c r="L22" s="65"/>
      <c r="M22" s="65"/>
      <c r="N22" s="65"/>
      <c r="O22" s="65"/>
      <c r="P22" s="65"/>
      <c r="Q22" s="65"/>
      <c r="R22" s="65"/>
      <c r="S22" s="65"/>
      <c r="T22" s="65"/>
      <c r="U22" s="65"/>
      <c r="V22" s="65"/>
      <c r="W22" s="65"/>
      <c r="X22" s="65"/>
      <c r="Y22" s="65"/>
      <c r="Z22" s="65"/>
      <c r="AA22" s="65"/>
      <c r="AB22" s="65"/>
      <c r="AC22" s="65"/>
      <c r="AD22" s="65"/>
      <c r="AE22" s="65"/>
      <c r="AF22" s="65"/>
      <c r="AG22" s="65" t="s">
        <v>419</v>
      </c>
      <c r="AH22" s="65"/>
      <c r="AI22" s="65"/>
      <c r="AJ22" s="65"/>
      <c r="AK22" s="65"/>
      <c r="AL22" s="65"/>
      <c r="AM22" s="65"/>
      <c r="AN22" s="65"/>
      <c r="AO22" s="65"/>
      <c r="AP22" s="65"/>
      <c r="AQ22" s="65"/>
      <c r="AR22" s="65"/>
      <c r="AS22" s="65"/>
      <c r="AT22" s="65"/>
      <c r="AU22" s="65"/>
      <c r="AV22" s="63"/>
      <c r="AW22" s="66">
        <v>1</v>
      </c>
    </row>
    <row r="23" spans="1:49" ht="3" customHeight="1" x14ac:dyDescent="0.15">
      <c r="A23" s="67"/>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39"/>
    </row>
    <row r="24" spans="1:49" ht="13" customHeight="1" x14ac:dyDescent="0.15">
      <c r="A24" s="62" t="s">
        <v>537</v>
      </c>
      <c r="B24" s="63"/>
      <c r="C24" s="63"/>
      <c r="D24" s="63"/>
      <c r="E24" s="64"/>
      <c r="F24" s="63"/>
      <c r="G24" s="63">
        <f>SUM(G2:G22)</f>
        <v>2520</v>
      </c>
      <c r="H24" s="71">
        <f>SUM(H2:H22)/21</f>
        <v>5.1714285714285717</v>
      </c>
      <c r="I24" s="63"/>
      <c r="J24" s="65">
        <f>COUNTIF(J2:J22,"x")</f>
        <v>3</v>
      </c>
      <c r="K24" s="65">
        <f t="shared" ref="K24:AU24" si="0">COUNTIF(K2:K22,"x")</f>
        <v>0</v>
      </c>
      <c r="L24" s="65">
        <f t="shared" si="0"/>
        <v>0</v>
      </c>
      <c r="M24" s="65">
        <f t="shared" si="0"/>
        <v>0</v>
      </c>
      <c r="N24" s="65">
        <f t="shared" si="0"/>
        <v>4</v>
      </c>
      <c r="O24" s="65">
        <f t="shared" si="0"/>
        <v>0</v>
      </c>
      <c r="P24" s="65">
        <f t="shared" si="0"/>
        <v>0</v>
      </c>
      <c r="Q24" s="65">
        <f t="shared" si="0"/>
        <v>1</v>
      </c>
      <c r="R24" s="65">
        <f t="shared" si="0"/>
        <v>0</v>
      </c>
      <c r="S24" s="65">
        <f t="shared" si="0"/>
        <v>0</v>
      </c>
      <c r="T24" s="65">
        <f t="shared" si="0"/>
        <v>0</v>
      </c>
      <c r="U24" s="65">
        <f t="shared" si="0"/>
        <v>0</v>
      </c>
      <c r="V24" s="65">
        <f t="shared" si="0"/>
        <v>0</v>
      </c>
      <c r="W24" s="65">
        <f t="shared" si="0"/>
        <v>1</v>
      </c>
      <c r="X24" s="65">
        <f t="shared" si="0"/>
        <v>0</v>
      </c>
      <c r="Y24" s="65">
        <f t="shared" si="0"/>
        <v>2</v>
      </c>
      <c r="Z24" s="65">
        <f t="shared" si="0"/>
        <v>0</v>
      </c>
      <c r="AA24" s="65">
        <f t="shared" si="0"/>
        <v>0</v>
      </c>
      <c r="AB24" s="65">
        <f t="shared" si="0"/>
        <v>0</v>
      </c>
      <c r="AC24" s="65">
        <f t="shared" si="0"/>
        <v>3</v>
      </c>
      <c r="AD24" s="65">
        <f t="shared" si="0"/>
        <v>0</v>
      </c>
      <c r="AE24" s="65">
        <f t="shared" si="0"/>
        <v>0</v>
      </c>
      <c r="AF24" s="65">
        <f t="shared" si="0"/>
        <v>2</v>
      </c>
      <c r="AG24" s="65">
        <f t="shared" si="0"/>
        <v>5</v>
      </c>
      <c r="AH24" s="65">
        <f t="shared" si="0"/>
        <v>0</v>
      </c>
      <c r="AI24" s="65">
        <f t="shared" si="0"/>
        <v>1</v>
      </c>
      <c r="AJ24" s="65">
        <f t="shared" si="0"/>
        <v>1</v>
      </c>
      <c r="AK24" s="65">
        <f t="shared" si="0"/>
        <v>1</v>
      </c>
      <c r="AL24" s="65">
        <f t="shared" si="0"/>
        <v>0</v>
      </c>
      <c r="AM24" s="65">
        <f t="shared" si="0"/>
        <v>0</v>
      </c>
      <c r="AN24" s="65">
        <f t="shared" si="0"/>
        <v>1</v>
      </c>
      <c r="AO24" s="65">
        <f t="shared" si="0"/>
        <v>1</v>
      </c>
      <c r="AP24" s="65">
        <f t="shared" si="0"/>
        <v>1</v>
      </c>
      <c r="AQ24" s="65">
        <f t="shared" si="0"/>
        <v>1</v>
      </c>
      <c r="AR24" s="65">
        <f t="shared" si="0"/>
        <v>2</v>
      </c>
      <c r="AS24" s="65">
        <f t="shared" si="0"/>
        <v>0</v>
      </c>
      <c r="AT24" s="65">
        <f t="shared" si="0"/>
        <v>0</v>
      </c>
      <c r="AU24" s="65">
        <f t="shared" si="0"/>
        <v>2</v>
      </c>
      <c r="AV24" s="63"/>
      <c r="AW24" s="40">
        <f>SUM(AW2:AW22)</f>
        <v>32</v>
      </c>
    </row>
  </sheetData>
  <conditionalFormatting sqref="J24:AU24">
    <cfRule type="cellIs" dxfId="5" priority="1" operator="equal">
      <formula>"x"</formula>
    </cfRule>
  </conditionalFormatting>
  <conditionalFormatting sqref="J2:AU22">
    <cfRule type="cellIs" dxfId="4" priority="3" operator="equal">
      <formula>"x"</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073B-A80D-0547-8B1D-A488DF3B999D}">
  <dimension ref="A1:AW17"/>
  <sheetViews>
    <sheetView zoomScale="160" zoomScaleNormal="160" workbookViewId="0">
      <selection activeCell="L21" sqref="L21"/>
    </sheetView>
  </sheetViews>
  <sheetFormatPr baseColWidth="10" defaultColWidth="10.83203125" defaultRowHeight="13" x14ac:dyDescent="0.15"/>
  <cols>
    <col min="1" max="1" width="9" style="38" bestFit="1" customWidth="1"/>
    <col min="2" max="2" width="3.5" style="37" bestFit="1" customWidth="1"/>
    <col min="3" max="3" width="9.6640625" bestFit="1" customWidth="1"/>
    <col min="4" max="4" width="7.83203125" customWidth="1"/>
    <col min="5" max="5" width="7" bestFit="1" customWidth="1"/>
    <col min="6" max="7" width="5.33203125" customWidth="1"/>
    <col min="8" max="8" width="5" bestFit="1" customWidth="1"/>
    <col min="9" max="9" width="0.5" customWidth="1"/>
    <col min="10" max="47" width="2.33203125" customWidth="1"/>
    <col min="48" max="48" width="0.5" customWidth="1"/>
    <col min="49" max="49" width="2.83203125" bestFit="1" customWidth="1"/>
  </cols>
  <sheetData>
    <row r="1" spans="1:49" s="36" customFormat="1" ht="96" x14ac:dyDescent="0.15">
      <c r="A1" s="121" t="s">
        <v>534</v>
      </c>
      <c r="B1" s="122" t="s">
        <v>0</v>
      </c>
      <c r="C1" s="122" t="s">
        <v>400</v>
      </c>
      <c r="D1" s="122" t="s">
        <v>403</v>
      </c>
      <c r="E1" s="122" t="s">
        <v>402</v>
      </c>
      <c r="F1" s="122" t="s">
        <v>401</v>
      </c>
      <c r="G1" s="122" t="s">
        <v>468</v>
      </c>
      <c r="H1" s="123" t="s">
        <v>418</v>
      </c>
      <c r="I1" s="124" t="s">
        <v>293</v>
      </c>
      <c r="J1" s="125" t="s">
        <v>374</v>
      </c>
      <c r="K1" s="126" t="s">
        <v>361</v>
      </c>
      <c r="L1" s="127" t="s">
        <v>362</v>
      </c>
      <c r="M1" s="126" t="s">
        <v>388</v>
      </c>
      <c r="N1" s="125" t="s">
        <v>389</v>
      </c>
      <c r="O1" s="126" t="s">
        <v>381</v>
      </c>
      <c r="P1" s="125" t="s">
        <v>382</v>
      </c>
      <c r="Q1" s="126" t="s">
        <v>376</v>
      </c>
      <c r="R1" s="127" t="s">
        <v>368</v>
      </c>
      <c r="S1" s="126" t="s">
        <v>377</v>
      </c>
      <c r="T1" s="125" t="s">
        <v>390</v>
      </c>
      <c r="U1" s="126" t="s">
        <v>363</v>
      </c>
      <c r="V1" s="125" t="s">
        <v>378</v>
      </c>
      <c r="W1" s="126" t="s">
        <v>375</v>
      </c>
      <c r="X1" s="127" t="s">
        <v>369</v>
      </c>
      <c r="Y1" s="126" t="s">
        <v>371</v>
      </c>
      <c r="Z1" s="125" t="s">
        <v>391</v>
      </c>
      <c r="AA1" s="126" t="s">
        <v>394</v>
      </c>
      <c r="AB1" s="125" t="s">
        <v>365</v>
      </c>
      <c r="AC1" s="126" t="s">
        <v>383</v>
      </c>
      <c r="AD1" s="127" t="s">
        <v>372</v>
      </c>
      <c r="AE1" s="126" t="s">
        <v>379</v>
      </c>
      <c r="AF1" s="125" t="s">
        <v>395</v>
      </c>
      <c r="AG1" s="126" t="s">
        <v>384</v>
      </c>
      <c r="AH1" s="125" t="s">
        <v>366</v>
      </c>
      <c r="AI1" s="126" t="s">
        <v>392</v>
      </c>
      <c r="AJ1" s="125" t="s">
        <v>373</v>
      </c>
      <c r="AK1" s="126" t="s">
        <v>385</v>
      </c>
      <c r="AL1" s="127" t="s">
        <v>364</v>
      </c>
      <c r="AM1" s="126" t="s">
        <v>370</v>
      </c>
      <c r="AN1" s="125" t="s">
        <v>396</v>
      </c>
      <c r="AO1" s="126" t="s">
        <v>386</v>
      </c>
      <c r="AP1" s="125" t="s">
        <v>387</v>
      </c>
      <c r="AQ1" s="126" t="s">
        <v>380</v>
      </c>
      <c r="AR1" s="127" t="s">
        <v>397</v>
      </c>
      <c r="AS1" s="126" t="s">
        <v>367</v>
      </c>
      <c r="AT1" s="125" t="s">
        <v>360</v>
      </c>
      <c r="AU1" s="126" t="s">
        <v>393</v>
      </c>
      <c r="AV1" s="124" t="s">
        <v>541</v>
      </c>
      <c r="AW1" s="128" t="s">
        <v>535</v>
      </c>
    </row>
    <row r="2" spans="1:49" ht="13" customHeight="1" x14ac:dyDescent="0.15">
      <c r="A2" s="48" t="s">
        <v>410</v>
      </c>
      <c r="B2" s="49">
        <v>2015</v>
      </c>
      <c r="C2" s="49" t="s">
        <v>404</v>
      </c>
      <c r="D2" s="49" t="s">
        <v>417</v>
      </c>
      <c r="E2" s="50" t="s">
        <v>466</v>
      </c>
      <c r="F2" s="49">
        <v>1</v>
      </c>
      <c r="G2" s="49">
        <v>1</v>
      </c>
      <c r="H2" s="49">
        <v>1.5</v>
      </c>
      <c r="I2" s="49"/>
      <c r="J2" s="51" t="s">
        <v>419</v>
      </c>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49"/>
      <c r="AW2" s="55">
        <v>1</v>
      </c>
    </row>
    <row r="3" spans="1:49" ht="13" customHeight="1" x14ac:dyDescent="0.15">
      <c r="A3" s="44" t="s">
        <v>408</v>
      </c>
      <c r="B3" s="45">
        <v>2014</v>
      </c>
      <c r="C3" s="45" t="s">
        <v>404</v>
      </c>
      <c r="D3" s="45" t="s">
        <v>417</v>
      </c>
      <c r="E3" s="45" t="s">
        <v>466</v>
      </c>
      <c r="F3" s="45">
        <v>1</v>
      </c>
      <c r="G3" s="45">
        <v>2</v>
      </c>
      <c r="H3" s="73">
        <v>1</v>
      </c>
      <c r="I3" s="45"/>
      <c r="J3" s="52" t="s">
        <v>419</v>
      </c>
      <c r="K3" s="60"/>
      <c r="L3" s="52"/>
      <c r="M3" s="60"/>
      <c r="N3" s="52"/>
      <c r="O3" s="60"/>
      <c r="P3" s="52"/>
      <c r="Q3" s="60"/>
      <c r="R3" s="52"/>
      <c r="S3" s="60"/>
      <c r="T3" s="52"/>
      <c r="U3" s="60"/>
      <c r="V3" s="52"/>
      <c r="W3" s="60"/>
      <c r="X3" s="52"/>
      <c r="Y3" s="60"/>
      <c r="Z3" s="52"/>
      <c r="AA3" s="60"/>
      <c r="AB3" s="52"/>
      <c r="AC3" s="60"/>
      <c r="AD3" s="52"/>
      <c r="AE3" s="60"/>
      <c r="AF3" s="52"/>
      <c r="AG3" s="60"/>
      <c r="AH3" s="52"/>
      <c r="AI3" s="60"/>
      <c r="AJ3" s="52"/>
      <c r="AK3" s="60"/>
      <c r="AL3" s="52"/>
      <c r="AM3" s="60"/>
      <c r="AN3" s="52"/>
      <c r="AO3" s="60"/>
      <c r="AP3" s="52"/>
      <c r="AQ3" s="60"/>
      <c r="AR3" s="52"/>
      <c r="AS3" s="60"/>
      <c r="AT3" s="52"/>
      <c r="AU3" s="60"/>
      <c r="AV3" s="45"/>
      <c r="AW3" s="56">
        <v>1</v>
      </c>
    </row>
    <row r="4" spans="1:49" ht="13" customHeight="1" x14ac:dyDescent="0.15">
      <c r="A4" s="41" t="s">
        <v>399</v>
      </c>
      <c r="B4" s="42">
        <v>2011</v>
      </c>
      <c r="C4" s="42" t="s">
        <v>404</v>
      </c>
      <c r="D4" s="42" t="s">
        <v>417</v>
      </c>
      <c r="E4" s="43" t="s">
        <v>466</v>
      </c>
      <c r="F4" s="42">
        <v>1</v>
      </c>
      <c r="G4" s="42">
        <v>2</v>
      </c>
      <c r="H4" s="74">
        <v>2</v>
      </c>
      <c r="I4" s="42"/>
      <c r="J4" s="53" t="s">
        <v>419</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42"/>
      <c r="AW4" s="57">
        <v>1</v>
      </c>
    </row>
    <row r="5" spans="1:49" ht="13" customHeight="1" x14ac:dyDescent="0.15">
      <c r="A5" s="44" t="s">
        <v>406</v>
      </c>
      <c r="B5" s="45">
        <v>2014</v>
      </c>
      <c r="C5" s="45" t="s">
        <v>404</v>
      </c>
      <c r="D5" s="45" t="s">
        <v>417</v>
      </c>
      <c r="E5" s="45" t="s">
        <v>466</v>
      </c>
      <c r="F5" s="45">
        <v>1</v>
      </c>
      <c r="G5" s="45">
        <v>1</v>
      </c>
      <c r="H5" s="73">
        <v>3</v>
      </c>
      <c r="I5" s="45"/>
      <c r="J5" s="52" t="s">
        <v>419</v>
      </c>
      <c r="K5" s="60"/>
      <c r="L5" s="52"/>
      <c r="M5" s="60"/>
      <c r="N5" s="52"/>
      <c r="O5" s="60"/>
      <c r="P5" s="52"/>
      <c r="Q5" s="60"/>
      <c r="R5" s="52"/>
      <c r="S5" s="60"/>
      <c r="T5" s="52"/>
      <c r="U5" s="60"/>
      <c r="V5" s="52"/>
      <c r="W5" s="60"/>
      <c r="X5" s="52"/>
      <c r="Y5" s="60"/>
      <c r="Z5" s="52"/>
      <c r="AA5" s="60"/>
      <c r="AB5" s="52"/>
      <c r="AC5" s="60"/>
      <c r="AD5" s="52"/>
      <c r="AE5" s="60"/>
      <c r="AF5" s="52"/>
      <c r="AG5" s="60"/>
      <c r="AH5" s="52"/>
      <c r="AI5" s="60"/>
      <c r="AJ5" s="52"/>
      <c r="AK5" s="60"/>
      <c r="AL5" s="52"/>
      <c r="AM5" s="60"/>
      <c r="AN5" s="52"/>
      <c r="AO5" s="60"/>
      <c r="AP5" s="52"/>
      <c r="AQ5" s="60"/>
      <c r="AR5" s="52"/>
      <c r="AS5" s="60"/>
      <c r="AT5" s="52"/>
      <c r="AU5" s="60"/>
      <c r="AV5" s="45"/>
      <c r="AW5" s="56">
        <v>1</v>
      </c>
    </row>
    <row r="6" spans="1:49" ht="13" customHeight="1" x14ac:dyDescent="0.15">
      <c r="A6" s="41" t="s">
        <v>411</v>
      </c>
      <c r="B6" s="42">
        <v>2015</v>
      </c>
      <c r="C6" s="42" t="s">
        <v>536</v>
      </c>
      <c r="D6" s="42" t="s">
        <v>417</v>
      </c>
      <c r="E6" s="43" t="s">
        <v>466</v>
      </c>
      <c r="F6" s="42">
        <v>21</v>
      </c>
      <c r="G6" s="42">
        <v>25</v>
      </c>
      <c r="H6" s="74">
        <v>5.7</v>
      </c>
      <c r="I6" s="42"/>
      <c r="J6" s="53" t="s">
        <v>419</v>
      </c>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42"/>
      <c r="AW6" s="57">
        <v>1</v>
      </c>
    </row>
    <row r="7" spans="1:49" ht="13" customHeight="1" x14ac:dyDescent="0.15">
      <c r="A7" s="44" t="s">
        <v>427</v>
      </c>
      <c r="B7" s="45">
        <v>2003</v>
      </c>
      <c r="C7" s="45" t="s">
        <v>13</v>
      </c>
      <c r="D7" s="45" t="s">
        <v>102</v>
      </c>
      <c r="E7" s="45" t="s">
        <v>467</v>
      </c>
      <c r="F7" s="45" t="s">
        <v>13</v>
      </c>
      <c r="G7" s="45">
        <v>59</v>
      </c>
      <c r="H7" s="45">
        <v>1.5</v>
      </c>
      <c r="I7" s="45"/>
      <c r="J7" s="52"/>
      <c r="K7" s="60"/>
      <c r="L7" s="52" t="s">
        <v>419</v>
      </c>
      <c r="M7" s="60"/>
      <c r="N7" s="52"/>
      <c r="O7" s="60"/>
      <c r="P7" s="52"/>
      <c r="Q7" s="60"/>
      <c r="R7" s="52"/>
      <c r="S7" s="60"/>
      <c r="T7" s="52"/>
      <c r="U7" s="60"/>
      <c r="V7" s="52"/>
      <c r="W7" s="60"/>
      <c r="X7" s="52"/>
      <c r="Y7" s="60"/>
      <c r="Z7" s="52"/>
      <c r="AA7" s="60"/>
      <c r="AB7" s="52"/>
      <c r="AC7" s="60"/>
      <c r="AD7" s="52"/>
      <c r="AE7" s="60"/>
      <c r="AF7" s="52"/>
      <c r="AG7" s="60"/>
      <c r="AH7" s="52"/>
      <c r="AI7" s="60"/>
      <c r="AJ7" s="52"/>
      <c r="AK7" s="60"/>
      <c r="AL7" s="52"/>
      <c r="AM7" s="60"/>
      <c r="AN7" s="52"/>
      <c r="AO7" s="60"/>
      <c r="AP7" s="52"/>
      <c r="AQ7" s="60"/>
      <c r="AR7" s="52"/>
      <c r="AS7" s="60"/>
      <c r="AT7" s="52"/>
      <c r="AU7" s="60"/>
      <c r="AV7" s="45"/>
      <c r="AW7" s="56">
        <v>1</v>
      </c>
    </row>
    <row r="8" spans="1:49" ht="13" customHeight="1" x14ac:dyDescent="0.15">
      <c r="A8" s="41" t="s">
        <v>476</v>
      </c>
      <c r="B8" s="42">
        <v>2010</v>
      </c>
      <c r="C8" s="42" t="s">
        <v>13</v>
      </c>
      <c r="D8" s="42" t="s">
        <v>102</v>
      </c>
      <c r="E8" s="43" t="s">
        <v>467</v>
      </c>
      <c r="F8" s="42" t="s">
        <v>13</v>
      </c>
      <c r="G8" s="42">
        <v>25</v>
      </c>
      <c r="H8" s="74">
        <v>3</v>
      </c>
      <c r="I8" s="42"/>
      <c r="J8" s="53"/>
      <c r="K8" s="53"/>
      <c r="L8" s="53"/>
      <c r="M8" s="53"/>
      <c r="N8" s="53"/>
      <c r="O8" s="53"/>
      <c r="P8" s="53"/>
      <c r="Q8" s="53"/>
      <c r="R8" s="53"/>
      <c r="S8" s="53"/>
      <c r="T8" s="53"/>
      <c r="U8" s="53"/>
      <c r="V8" s="53"/>
      <c r="W8" s="53"/>
      <c r="X8" s="53"/>
      <c r="Y8" s="53" t="s">
        <v>419</v>
      </c>
      <c r="Z8" s="53"/>
      <c r="AA8" s="53"/>
      <c r="AB8" s="53"/>
      <c r="AC8" s="53"/>
      <c r="AD8" s="53"/>
      <c r="AE8" s="53"/>
      <c r="AF8" s="53"/>
      <c r="AG8" s="53"/>
      <c r="AH8" s="53"/>
      <c r="AI8" s="53"/>
      <c r="AJ8" s="53"/>
      <c r="AK8" s="53"/>
      <c r="AL8" s="53"/>
      <c r="AM8" s="53"/>
      <c r="AN8" s="53"/>
      <c r="AO8" s="53"/>
      <c r="AP8" s="53"/>
      <c r="AQ8" s="53"/>
      <c r="AR8" s="53"/>
      <c r="AS8" s="53"/>
      <c r="AT8" s="53"/>
      <c r="AU8" s="53"/>
      <c r="AV8" s="42"/>
      <c r="AW8" s="57">
        <v>1</v>
      </c>
    </row>
    <row r="9" spans="1:49" ht="13" customHeight="1" x14ac:dyDescent="0.15">
      <c r="A9" s="44" t="s">
        <v>533</v>
      </c>
      <c r="B9" s="45">
        <v>2002</v>
      </c>
      <c r="C9" s="45" t="s">
        <v>13</v>
      </c>
      <c r="D9" s="45" t="s">
        <v>102</v>
      </c>
      <c r="E9" s="45" t="s">
        <v>467</v>
      </c>
      <c r="F9" s="45" t="s">
        <v>13</v>
      </c>
      <c r="G9" s="45">
        <v>9</v>
      </c>
      <c r="H9" s="73">
        <v>2.4</v>
      </c>
      <c r="I9" s="45"/>
      <c r="J9" s="52"/>
      <c r="K9" s="60"/>
      <c r="L9" s="52"/>
      <c r="M9" s="60"/>
      <c r="N9" s="52"/>
      <c r="O9" s="60"/>
      <c r="P9" s="52"/>
      <c r="Q9" s="60"/>
      <c r="R9" s="52"/>
      <c r="S9" s="60"/>
      <c r="T9" s="52"/>
      <c r="U9" s="60"/>
      <c r="V9" s="52"/>
      <c r="W9" s="60"/>
      <c r="X9" s="52"/>
      <c r="Y9" s="60"/>
      <c r="Z9" s="52"/>
      <c r="AA9" s="60"/>
      <c r="AB9" s="52"/>
      <c r="AC9" s="60"/>
      <c r="AD9" s="52"/>
      <c r="AE9" s="60"/>
      <c r="AF9" s="52"/>
      <c r="AG9" s="60"/>
      <c r="AH9" s="52"/>
      <c r="AI9" s="60"/>
      <c r="AJ9" s="52"/>
      <c r="AK9" s="60"/>
      <c r="AL9" s="52"/>
      <c r="AM9" s="60"/>
      <c r="AN9" s="52"/>
      <c r="AO9" s="60"/>
      <c r="AP9" s="52"/>
      <c r="AQ9" s="60"/>
      <c r="AR9" s="52"/>
      <c r="AS9" s="60"/>
      <c r="AT9" s="52" t="s">
        <v>419</v>
      </c>
      <c r="AU9" s="60"/>
      <c r="AV9" s="45"/>
      <c r="AW9" s="56">
        <v>1</v>
      </c>
    </row>
    <row r="10" spans="1:49" ht="13" customHeight="1" x14ac:dyDescent="0.15">
      <c r="A10" s="41" t="s">
        <v>445</v>
      </c>
      <c r="B10" s="42">
        <v>2011</v>
      </c>
      <c r="C10" s="42" t="s">
        <v>13</v>
      </c>
      <c r="D10" s="42" t="s">
        <v>106</v>
      </c>
      <c r="E10" s="43" t="s">
        <v>467</v>
      </c>
      <c r="F10" s="42" t="s">
        <v>13</v>
      </c>
      <c r="G10" s="42">
        <v>91</v>
      </c>
      <c r="H10" s="74" t="s">
        <v>13</v>
      </c>
      <c r="I10" s="42"/>
      <c r="J10" s="53"/>
      <c r="K10" s="53"/>
      <c r="L10" s="53"/>
      <c r="M10" s="53"/>
      <c r="N10" s="53"/>
      <c r="O10" s="53"/>
      <c r="P10" s="53"/>
      <c r="Q10" s="53"/>
      <c r="R10" s="53" t="s">
        <v>419</v>
      </c>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42"/>
      <c r="AW10" s="57">
        <v>1</v>
      </c>
    </row>
    <row r="11" spans="1:49" ht="13" customHeight="1" x14ac:dyDescent="0.15">
      <c r="A11" s="44" t="s">
        <v>430</v>
      </c>
      <c r="B11" s="45">
        <v>2008</v>
      </c>
      <c r="C11" s="45" t="s">
        <v>13</v>
      </c>
      <c r="D11" s="45" t="s">
        <v>436</v>
      </c>
      <c r="E11" s="45" t="s">
        <v>467</v>
      </c>
      <c r="F11" s="45" t="s">
        <v>13</v>
      </c>
      <c r="G11" s="45">
        <v>30</v>
      </c>
      <c r="H11" s="73">
        <v>1</v>
      </c>
      <c r="I11" s="45"/>
      <c r="J11" s="52"/>
      <c r="K11" s="60"/>
      <c r="L11" s="52" t="s">
        <v>419</v>
      </c>
      <c r="M11" s="60"/>
      <c r="N11" s="52"/>
      <c r="O11" s="60" t="s">
        <v>419</v>
      </c>
      <c r="P11" s="52"/>
      <c r="Q11" s="60"/>
      <c r="R11" s="52"/>
      <c r="S11" s="60"/>
      <c r="T11" s="52"/>
      <c r="U11" s="60"/>
      <c r="V11" s="52"/>
      <c r="W11" s="60"/>
      <c r="X11" s="52"/>
      <c r="Y11" s="60"/>
      <c r="Z11" s="52"/>
      <c r="AA11" s="60"/>
      <c r="AB11" s="52"/>
      <c r="AC11" s="60"/>
      <c r="AD11" s="52"/>
      <c r="AE11" s="60"/>
      <c r="AF11" s="52"/>
      <c r="AG11" s="60"/>
      <c r="AH11" s="52"/>
      <c r="AI11" s="60"/>
      <c r="AJ11" s="52"/>
      <c r="AK11" s="60"/>
      <c r="AL11" s="52"/>
      <c r="AM11" s="60"/>
      <c r="AN11" s="52"/>
      <c r="AO11" s="60"/>
      <c r="AP11" s="52"/>
      <c r="AQ11" s="60"/>
      <c r="AR11" s="52"/>
      <c r="AS11" s="60"/>
      <c r="AT11" s="52"/>
      <c r="AU11" s="60"/>
      <c r="AV11" s="45"/>
      <c r="AW11" s="56">
        <v>2</v>
      </c>
    </row>
    <row r="12" spans="1:49" ht="13" customHeight="1" x14ac:dyDescent="0.15">
      <c r="A12" s="41" t="s">
        <v>479</v>
      </c>
      <c r="B12" s="42">
        <v>2012</v>
      </c>
      <c r="C12" s="42" t="s">
        <v>13</v>
      </c>
      <c r="D12" s="42" t="s">
        <v>102</v>
      </c>
      <c r="E12" s="43" t="s">
        <v>467</v>
      </c>
      <c r="F12" s="42" t="s">
        <v>13</v>
      </c>
      <c r="G12" s="42">
        <v>16</v>
      </c>
      <c r="H12" s="74">
        <v>4</v>
      </c>
      <c r="I12" s="42"/>
      <c r="J12" s="53"/>
      <c r="K12" s="53"/>
      <c r="L12" s="53"/>
      <c r="M12" s="53"/>
      <c r="N12" s="53"/>
      <c r="O12" s="53"/>
      <c r="P12" s="53"/>
      <c r="Q12" s="53"/>
      <c r="R12" s="53"/>
      <c r="S12" s="53"/>
      <c r="T12" s="53"/>
      <c r="U12" s="53"/>
      <c r="V12" s="53"/>
      <c r="W12" s="53"/>
      <c r="X12" s="53"/>
      <c r="Y12" s="53" t="s">
        <v>419</v>
      </c>
      <c r="Z12" s="53"/>
      <c r="AA12" s="53"/>
      <c r="AB12" s="53"/>
      <c r="AC12" s="53"/>
      <c r="AD12" s="53"/>
      <c r="AE12" s="53"/>
      <c r="AF12" s="53"/>
      <c r="AG12" s="53"/>
      <c r="AH12" s="53"/>
      <c r="AI12" s="53"/>
      <c r="AJ12" s="53"/>
      <c r="AK12" s="53"/>
      <c r="AL12" s="53"/>
      <c r="AM12" s="53"/>
      <c r="AN12" s="53"/>
      <c r="AO12" s="53"/>
      <c r="AP12" s="53"/>
      <c r="AQ12" s="53"/>
      <c r="AR12" s="53"/>
      <c r="AS12" s="53"/>
      <c r="AT12" s="53"/>
      <c r="AU12" s="53"/>
      <c r="AV12" s="42"/>
      <c r="AW12" s="57">
        <v>1</v>
      </c>
    </row>
    <row r="13" spans="1:49" ht="13" customHeight="1" x14ac:dyDescent="0.15">
      <c r="A13" s="44" t="s">
        <v>421</v>
      </c>
      <c r="B13" s="45">
        <v>2005</v>
      </c>
      <c r="C13" s="45" t="s">
        <v>13</v>
      </c>
      <c r="D13" s="45" t="s">
        <v>102</v>
      </c>
      <c r="E13" s="45" t="s">
        <v>467</v>
      </c>
      <c r="F13" s="45" t="s">
        <v>13</v>
      </c>
      <c r="G13" s="45">
        <v>8</v>
      </c>
      <c r="H13" s="73" t="s">
        <v>13</v>
      </c>
      <c r="I13" s="45"/>
      <c r="J13" s="52"/>
      <c r="K13" s="60" t="s">
        <v>419</v>
      </c>
      <c r="L13" s="52"/>
      <c r="M13" s="60"/>
      <c r="N13" s="52"/>
      <c r="O13" s="60"/>
      <c r="P13" s="52"/>
      <c r="Q13" s="60"/>
      <c r="R13" s="52"/>
      <c r="S13" s="60"/>
      <c r="T13" s="52"/>
      <c r="U13" s="60"/>
      <c r="V13" s="52"/>
      <c r="W13" s="60"/>
      <c r="X13" s="52"/>
      <c r="Y13" s="60"/>
      <c r="Z13" s="52"/>
      <c r="AA13" s="60"/>
      <c r="AB13" s="52"/>
      <c r="AC13" s="60"/>
      <c r="AD13" s="52"/>
      <c r="AE13" s="60"/>
      <c r="AF13" s="52"/>
      <c r="AG13" s="60"/>
      <c r="AH13" s="52"/>
      <c r="AI13" s="60"/>
      <c r="AJ13" s="52"/>
      <c r="AK13" s="60"/>
      <c r="AL13" s="52"/>
      <c r="AM13" s="60"/>
      <c r="AN13" s="52"/>
      <c r="AO13" s="60"/>
      <c r="AP13" s="52"/>
      <c r="AQ13" s="60"/>
      <c r="AR13" s="52"/>
      <c r="AS13" s="60"/>
      <c r="AT13" s="52"/>
      <c r="AU13" s="60"/>
      <c r="AV13" s="45"/>
      <c r="AW13" s="56">
        <v>1</v>
      </c>
    </row>
    <row r="14" spans="1:49" ht="13" customHeight="1" x14ac:dyDescent="0.15">
      <c r="A14" s="41" t="s">
        <v>422</v>
      </c>
      <c r="B14" s="42">
        <v>2008</v>
      </c>
      <c r="C14" s="42" t="s">
        <v>13</v>
      </c>
      <c r="D14" s="42" t="s">
        <v>102</v>
      </c>
      <c r="E14" s="43" t="s">
        <v>467</v>
      </c>
      <c r="F14" s="42" t="s">
        <v>13</v>
      </c>
      <c r="G14" s="42">
        <v>24</v>
      </c>
      <c r="H14" s="74" t="s">
        <v>13</v>
      </c>
      <c r="I14" s="42"/>
      <c r="J14" s="53"/>
      <c r="K14" s="53" t="s">
        <v>419</v>
      </c>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42"/>
      <c r="AW14" s="57">
        <v>1</v>
      </c>
    </row>
    <row r="15" spans="1:49" ht="13" customHeight="1" x14ac:dyDescent="0.15">
      <c r="A15" s="46" t="s">
        <v>423</v>
      </c>
      <c r="B15" s="47">
        <v>2008</v>
      </c>
      <c r="C15" s="47" t="s">
        <v>13</v>
      </c>
      <c r="D15" s="47" t="s">
        <v>102</v>
      </c>
      <c r="E15" s="47" t="s">
        <v>467</v>
      </c>
      <c r="F15" s="47" t="s">
        <v>13</v>
      </c>
      <c r="G15" s="47">
        <v>16</v>
      </c>
      <c r="H15" s="75" t="s">
        <v>13</v>
      </c>
      <c r="I15" s="47"/>
      <c r="J15" s="54"/>
      <c r="K15" s="61" t="s">
        <v>419</v>
      </c>
      <c r="L15" s="54"/>
      <c r="M15" s="61"/>
      <c r="N15" s="54"/>
      <c r="O15" s="61"/>
      <c r="P15" s="54"/>
      <c r="Q15" s="61"/>
      <c r="R15" s="54"/>
      <c r="S15" s="61"/>
      <c r="T15" s="54"/>
      <c r="U15" s="61"/>
      <c r="V15" s="54"/>
      <c r="W15" s="61"/>
      <c r="X15" s="54"/>
      <c r="Y15" s="61"/>
      <c r="Z15" s="54"/>
      <c r="AA15" s="61"/>
      <c r="AB15" s="54"/>
      <c r="AC15" s="61"/>
      <c r="AD15" s="54"/>
      <c r="AE15" s="61"/>
      <c r="AF15" s="54"/>
      <c r="AG15" s="61"/>
      <c r="AH15" s="54"/>
      <c r="AI15" s="61"/>
      <c r="AJ15" s="54"/>
      <c r="AK15" s="61"/>
      <c r="AL15" s="54"/>
      <c r="AM15" s="61"/>
      <c r="AN15" s="54"/>
      <c r="AO15" s="61"/>
      <c r="AP15" s="54"/>
      <c r="AQ15" s="61"/>
      <c r="AR15" s="54"/>
      <c r="AS15" s="61"/>
      <c r="AT15" s="54"/>
      <c r="AU15" s="61"/>
      <c r="AV15" s="47"/>
      <c r="AW15" s="58">
        <v>1</v>
      </c>
    </row>
    <row r="16" spans="1:49" ht="3" customHeight="1" x14ac:dyDescent="0.15"/>
    <row r="17" spans="1:49" ht="13" customHeight="1" x14ac:dyDescent="0.15">
      <c r="A17" s="62" t="s">
        <v>537</v>
      </c>
      <c r="B17" s="63"/>
      <c r="C17" s="63"/>
      <c r="D17" s="63"/>
      <c r="E17" s="64"/>
      <c r="F17" s="63"/>
      <c r="G17" s="63">
        <f>SUM(G2:G15)</f>
        <v>309</v>
      </c>
      <c r="H17" s="71">
        <f>SUM(H2:H15)/14</f>
        <v>1.7928571428571427</v>
      </c>
      <c r="I17" s="63"/>
      <c r="J17" s="65">
        <f>COUNTIF(J2:J15,"x")</f>
        <v>5</v>
      </c>
      <c r="K17" s="65">
        <f t="shared" ref="K17:AV17" si="0">COUNTIF(K2:K15,"x")</f>
        <v>3</v>
      </c>
      <c r="L17" s="65">
        <f t="shared" si="0"/>
        <v>2</v>
      </c>
      <c r="M17" s="65">
        <f t="shared" si="0"/>
        <v>0</v>
      </c>
      <c r="N17" s="65">
        <f t="shared" si="0"/>
        <v>0</v>
      </c>
      <c r="O17" s="65">
        <f t="shared" si="0"/>
        <v>1</v>
      </c>
      <c r="P17" s="65">
        <f t="shared" si="0"/>
        <v>0</v>
      </c>
      <c r="Q17" s="65">
        <f t="shared" si="0"/>
        <v>0</v>
      </c>
      <c r="R17" s="65">
        <f t="shared" si="0"/>
        <v>1</v>
      </c>
      <c r="S17" s="65">
        <f t="shared" si="0"/>
        <v>0</v>
      </c>
      <c r="T17" s="65">
        <f t="shared" si="0"/>
        <v>0</v>
      </c>
      <c r="U17" s="65">
        <f t="shared" si="0"/>
        <v>0</v>
      </c>
      <c r="V17" s="65">
        <f t="shared" si="0"/>
        <v>0</v>
      </c>
      <c r="W17" s="65">
        <f t="shared" si="0"/>
        <v>0</v>
      </c>
      <c r="X17" s="65">
        <f t="shared" si="0"/>
        <v>0</v>
      </c>
      <c r="Y17" s="65">
        <f t="shared" si="0"/>
        <v>2</v>
      </c>
      <c r="Z17" s="65">
        <f t="shared" si="0"/>
        <v>0</v>
      </c>
      <c r="AA17" s="65">
        <f t="shared" si="0"/>
        <v>0</v>
      </c>
      <c r="AB17" s="65">
        <f t="shared" si="0"/>
        <v>0</v>
      </c>
      <c r="AC17" s="65">
        <f t="shared" si="0"/>
        <v>0</v>
      </c>
      <c r="AD17" s="65">
        <f t="shared" si="0"/>
        <v>0</v>
      </c>
      <c r="AE17" s="65">
        <f t="shared" si="0"/>
        <v>0</v>
      </c>
      <c r="AF17" s="65">
        <f t="shared" si="0"/>
        <v>0</v>
      </c>
      <c r="AG17" s="65">
        <f t="shared" si="0"/>
        <v>0</v>
      </c>
      <c r="AH17" s="65">
        <f t="shared" si="0"/>
        <v>0</v>
      </c>
      <c r="AI17" s="65">
        <f t="shared" si="0"/>
        <v>0</v>
      </c>
      <c r="AJ17" s="65">
        <f t="shared" si="0"/>
        <v>0</v>
      </c>
      <c r="AK17" s="65">
        <f t="shared" si="0"/>
        <v>0</v>
      </c>
      <c r="AL17" s="65">
        <f t="shared" si="0"/>
        <v>0</v>
      </c>
      <c r="AM17" s="65">
        <f t="shared" si="0"/>
        <v>0</v>
      </c>
      <c r="AN17" s="65">
        <f t="shared" si="0"/>
        <v>0</v>
      </c>
      <c r="AO17" s="65">
        <f t="shared" si="0"/>
        <v>0</v>
      </c>
      <c r="AP17" s="65">
        <f t="shared" si="0"/>
        <v>0</v>
      </c>
      <c r="AQ17" s="65">
        <f t="shared" si="0"/>
        <v>0</v>
      </c>
      <c r="AR17" s="65">
        <f t="shared" si="0"/>
        <v>0</v>
      </c>
      <c r="AS17" s="65">
        <f t="shared" si="0"/>
        <v>0</v>
      </c>
      <c r="AT17" s="65">
        <f t="shared" si="0"/>
        <v>1</v>
      </c>
      <c r="AU17" s="65">
        <f t="shared" si="0"/>
        <v>0</v>
      </c>
      <c r="AV17" s="65">
        <f t="shared" si="0"/>
        <v>0</v>
      </c>
      <c r="AW17" s="40">
        <f>SUM(AW2:AW15)</f>
        <v>15</v>
      </c>
    </row>
  </sheetData>
  <conditionalFormatting sqref="J17:AV17">
    <cfRule type="cellIs" dxfId="3" priority="1" operator="equal">
      <formula>"x"</formula>
    </cfRule>
  </conditionalFormatting>
  <conditionalFormatting sqref="J2:AU15">
    <cfRule type="cellIs" dxfId="2" priority="3" operator="equal">
      <formula>"x"</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BE7F-DFA4-0048-B93B-30F575551F8E}">
  <sheetPr>
    <outlinePr summaryBelow="0"/>
  </sheetPr>
  <dimension ref="A1:N39"/>
  <sheetViews>
    <sheetView zoomScale="120" zoomScaleNormal="120" workbookViewId="0">
      <pane xSplit="1" ySplit="1" topLeftCell="B2" activePane="bottomRight" state="frozen"/>
      <selection activeCell="C3" sqref="C3"/>
      <selection pane="topRight" activeCell="C3" sqref="C3"/>
      <selection pane="bottomLeft" activeCell="C3" sqref="C3"/>
      <selection pane="bottomRight" activeCell="C48" sqref="C48"/>
    </sheetView>
  </sheetViews>
  <sheetFormatPr baseColWidth="10" defaultColWidth="9.1640625" defaultRowHeight="11" x14ac:dyDescent="0.15"/>
  <cols>
    <col min="1" max="1" width="13.6640625" style="27" bestFit="1" customWidth="1"/>
    <col min="2" max="2" width="3.83203125" style="28" customWidth="1"/>
    <col min="3" max="12" width="7.1640625" style="29" customWidth="1"/>
    <col min="13" max="13" width="0.33203125" style="29" customWidth="1"/>
    <col min="14" max="14" width="5.33203125" style="29" customWidth="1"/>
    <col min="15" max="16384" width="9.1640625" style="12"/>
  </cols>
  <sheetData>
    <row r="1" spans="1:14" s="5" customFormat="1" ht="36" x14ac:dyDescent="0.15">
      <c r="A1" s="2" t="s">
        <v>1</v>
      </c>
      <c r="B1" s="2" t="s">
        <v>0</v>
      </c>
      <c r="C1" s="3" t="s">
        <v>292</v>
      </c>
      <c r="D1" s="3" t="s">
        <v>291</v>
      </c>
      <c r="E1" s="3" t="s">
        <v>281</v>
      </c>
      <c r="F1" s="3" t="s">
        <v>294</v>
      </c>
      <c r="G1" s="3" t="s">
        <v>282</v>
      </c>
      <c r="H1" s="3" t="s">
        <v>295</v>
      </c>
      <c r="I1" s="3" t="s">
        <v>275</v>
      </c>
      <c r="J1" s="3" t="s">
        <v>296</v>
      </c>
      <c r="K1" s="3" t="s">
        <v>276</v>
      </c>
      <c r="L1" s="3" t="s">
        <v>277</v>
      </c>
      <c r="M1" s="4" t="s">
        <v>293</v>
      </c>
      <c r="N1" s="3" t="s">
        <v>280</v>
      </c>
    </row>
    <row r="2" spans="1:14" ht="12" x14ac:dyDescent="0.15">
      <c r="A2" s="6" t="s">
        <v>360</v>
      </c>
      <c r="B2" s="7">
        <v>2006</v>
      </c>
      <c r="C2" s="8" t="s">
        <v>278</v>
      </c>
      <c r="D2" s="8" t="s">
        <v>278</v>
      </c>
      <c r="E2" s="8" t="s">
        <v>278</v>
      </c>
      <c r="F2" s="9" t="s">
        <v>278</v>
      </c>
      <c r="G2" s="8" t="s">
        <v>278</v>
      </c>
      <c r="H2" s="8" t="s">
        <v>278</v>
      </c>
      <c r="I2" s="8" t="s">
        <v>193</v>
      </c>
      <c r="J2" s="8" t="s">
        <v>279</v>
      </c>
      <c r="K2" s="8" t="s">
        <v>278</v>
      </c>
      <c r="L2" s="8" t="s">
        <v>278</v>
      </c>
      <c r="M2" s="10"/>
      <c r="N2" s="11" t="str">
        <f t="shared" ref="N2:N39" si="0">COUNTIF(C2:L2,"YES")&amp;("/")&amp;COUNTIF(C2:L2,"&lt;&gt;NA")</f>
        <v>1/9</v>
      </c>
    </row>
    <row r="3" spans="1:14" ht="12" x14ac:dyDescent="0.15">
      <c r="A3" s="6" t="s">
        <v>361</v>
      </c>
      <c r="B3" s="7">
        <v>2010</v>
      </c>
      <c r="C3" s="8" t="s">
        <v>278</v>
      </c>
      <c r="D3" s="8" t="s">
        <v>278</v>
      </c>
      <c r="E3" s="8" t="s">
        <v>278</v>
      </c>
      <c r="F3" s="8" t="s">
        <v>278</v>
      </c>
      <c r="G3" s="8" t="s">
        <v>278</v>
      </c>
      <c r="H3" s="8" t="s">
        <v>278</v>
      </c>
      <c r="I3" s="8" t="s">
        <v>193</v>
      </c>
      <c r="J3" s="8" t="s">
        <v>278</v>
      </c>
      <c r="K3" s="8" t="s">
        <v>278</v>
      </c>
      <c r="L3" s="8" t="s">
        <v>278</v>
      </c>
      <c r="M3" s="10"/>
      <c r="N3" s="11" t="str">
        <f t="shared" si="0"/>
        <v>0/9</v>
      </c>
    </row>
    <row r="4" spans="1:14" ht="12" x14ac:dyDescent="0.15">
      <c r="A4" s="13" t="s">
        <v>362</v>
      </c>
      <c r="B4" s="7">
        <v>2010</v>
      </c>
      <c r="C4" s="8" t="s">
        <v>278</v>
      </c>
      <c r="D4" s="8" t="s">
        <v>278</v>
      </c>
      <c r="E4" s="8" t="s">
        <v>278</v>
      </c>
      <c r="F4" s="8" t="s">
        <v>278</v>
      </c>
      <c r="G4" s="8" t="s">
        <v>278</v>
      </c>
      <c r="H4" s="8" t="s">
        <v>278</v>
      </c>
      <c r="I4" s="8" t="s">
        <v>193</v>
      </c>
      <c r="J4" s="8" t="s">
        <v>278</v>
      </c>
      <c r="K4" s="8" t="s">
        <v>278</v>
      </c>
      <c r="L4" s="8" t="s">
        <v>278</v>
      </c>
      <c r="M4" s="10"/>
      <c r="N4" s="11" t="str">
        <f t="shared" si="0"/>
        <v>0/9</v>
      </c>
    </row>
    <row r="5" spans="1:14" ht="12" x14ac:dyDescent="0.15">
      <c r="A5" s="6" t="s">
        <v>363</v>
      </c>
      <c r="B5" s="7">
        <v>2010</v>
      </c>
      <c r="C5" s="8" t="s">
        <v>278</v>
      </c>
      <c r="D5" s="8" t="s">
        <v>278</v>
      </c>
      <c r="E5" s="8" t="s">
        <v>278</v>
      </c>
      <c r="F5" s="8" t="s">
        <v>278</v>
      </c>
      <c r="G5" s="8" t="s">
        <v>278</v>
      </c>
      <c r="H5" s="8" t="s">
        <v>278</v>
      </c>
      <c r="I5" s="8" t="s">
        <v>279</v>
      </c>
      <c r="J5" s="8" t="s">
        <v>279</v>
      </c>
      <c r="K5" s="8" t="s">
        <v>278</v>
      </c>
      <c r="L5" s="8" t="s">
        <v>278</v>
      </c>
      <c r="M5" s="10"/>
      <c r="N5" s="11" t="str">
        <f t="shared" si="0"/>
        <v>2/10</v>
      </c>
    </row>
    <row r="6" spans="1:14" ht="12" x14ac:dyDescent="0.15">
      <c r="A6" s="13" t="s">
        <v>364</v>
      </c>
      <c r="B6" s="7">
        <v>2010</v>
      </c>
      <c r="C6" s="9" t="s">
        <v>278</v>
      </c>
      <c r="D6" s="9" t="s">
        <v>278</v>
      </c>
      <c r="E6" s="9" t="s">
        <v>278</v>
      </c>
      <c r="F6" s="9" t="s">
        <v>278</v>
      </c>
      <c r="G6" s="9" t="s">
        <v>278</v>
      </c>
      <c r="H6" s="9" t="s">
        <v>278</v>
      </c>
      <c r="I6" s="9" t="s">
        <v>278</v>
      </c>
      <c r="J6" s="9" t="s">
        <v>279</v>
      </c>
      <c r="K6" s="9" t="s">
        <v>278</v>
      </c>
      <c r="L6" s="9" t="s">
        <v>278</v>
      </c>
      <c r="M6" s="14"/>
      <c r="N6" s="15" t="str">
        <f t="shared" si="0"/>
        <v>1/10</v>
      </c>
    </row>
    <row r="7" spans="1:14" ht="12" x14ac:dyDescent="0.15">
      <c r="A7" s="13" t="s">
        <v>365</v>
      </c>
      <c r="B7" s="16">
        <v>2012</v>
      </c>
      <c r="C7" s="9" t="s">
        <v>278</v>
      </c>
      <c r="D7" s="9" t="s">
        <v>278</v>
      </c>
      <c r="E7" s="9" t="s">
        <v>278</v>
      </c>
      <c r="F7" s="9" t="s">
        <v>279</v>
      </c>
      <c r="G7" s="9" t="s">
        <v>279</v>
      </c>
      <c r="H7" s="9" t="s">
        <v>279</v>
      </c>
      <c r="I7" s="9" t="s">
        <v>279</v>
      </c>
      <c r="J7" s="9" t="s">
        <v>279</v>
      </c>
      <c r="K7" s="9" t="s">
        <v>279</v>
      </c>
      <c r="L7" s="9" t="s">
        <v>279</v>
      </c>
      <c r="M7" s="14"/>
      <c r="N7" s="17" t="str">
        <f t="shared" si="0"/>
        <v>7/10</v>
      </c>
    </row>
    <row r="8" spans="1:14" ht="12" x14ac:dyDescent="0.15">
      <c r="A8" s="6" t="s">
        <v>366</v>
      </c>
      <c r="B8" s="7">
        <v>2012</v>
      </c>
      <c r="C8" s="8" t="s">
        <v>278</v>
      </c>
      <c r="D8" s="8" t="s">
        <v>278</v>
      </c>
      <c r="E8" s="8" t="s">
        <v>278</v>
      </c>
      <c r="F8" s="8" t="s">
        <v>278</v>
      </c>
      <c r="G8" s="8" t="s">
        <v>278</v>
      </c>
      <c r="H8" s="8" t="s">
        <v>278</v>
      </c>
      <c r="I8" s="8" t="s">
        <v>193</v>
      </c>
      <c r="J8" s="8" t="s">
        <v>279</v>
      </c>
      <c r="K8" s="8" t="s">
        <v>278</v>
      </c>
      <c r="L8" s="8" t="s">
        <v>278</v>
      </c>
      <c r="M8" s="10"/>
      <c r="N8" s="11" t="str">
        <f t="shared" si="0"/>
        <v>1/9</v>
      </c>
    </row>
    <row r="9" spans="1:14" ht="12" x14ac:dyDescent="0.15">
      <c r="A9" s="13" t="s">
        <v>367</v>
      </c>
      <c r="B9" s="7">
        <v>2012</v>
      </c>
      <c r="C9" s="9" t="s">
        <v>278</v>
      </c>
      <c r="D9" s="9" t="s">
        <v>278</v>
      </c>
      <c r="E9" s="9" t="s">
        <v>278</v>
      </c>
      <c r="F9" s="9" t="s">
        <v>279</v>
      </c>
      <c r="G9" s="9" t="s">
        <v>279</v>
      </c>
      <c r="H9" s="9" t="s">
        <v>278</v>
      </c>
      <c r="I9" s="9" t="s">
        <v>279</v>
      </c>
      <c r="J9" s="9" t="s">
        <v>279</v>
      </c>
      <c r="K9" s="9" t="s">
        <v>278</v>
      </c>
      <c r="L9" s="9" t="s">
        <v>279</v>
      </c>
      <c r="M9" s="14"/>
      <c r="N9" s="18" t="str">
        <f t="shared" si="0"/>
        <v>5/10</v>
      </c>
    </row>
    <row r="10" spans="1:14" ht="12" x14ac:dyDescent="0.15">
      <c r="A10" s="6" t="s">
        <v>368</v>
      </c>
      <c r="B10" s="7">
        <v>2013</v>
      </c>
      <c r="C10" s="8" t="s">
        <v>278</v>
      </c>
      <c r="D10" s="8" t="s">
        <v>278</v>
      </c>
      <c r="E10" s="8" t="s">
        <v>278</v>
      </c>
      <c r="F10" s="8" t="s">
        <v>279</v>
      </c>
      <c r="G10" s="8" t="s">
        <v>279</v>
      </c>
      <c r="H10" s="8" t="s">
        <v>278</v>
      </c>
      <c r="I10" s="8" t="s">
        <v>193</v>
      </c>
      <c r="J10" s="8" t="s">
        <v>279</v>
      </c>
      <c r="K10" s="8" t="s">
        <v>278</v>
      </c>
      <c r="L10" s="8" t="s">
        <v>278</v>
      </c>
      <c r="M10" s="10"/>
      <c r="N10" s="11" t="str">
        <f t="shared" si="0"/>
        <v>3/9</v>
      </c>
    </row>
    <row r="11" spans="1:14" ht="12" x14ac:dyDescent="0.15">
      <c r="A11" s="6" t="s">
        <v>369</v>
      </c>
      <c r="B11" s="7">
        <v>2014</v>
      </c>
      <c r="C11" s="8" t="s">
        <v>278</v>
      </c>
      <c r="D11" s="8" t="s">
        <v>278</v>
      </c>
      <c r="E11" s="8" t="s">
        <v>278</v>
      </c>
      <c r="F11" s="8" t="s">
        <v>279</v>
      </c>
      <c r="G11" s="8" t="s">
        <v>278</v>
      </c>
      <c r="H11" s="8" t="s">
        <v>278</v>
      </c>
      <c r="I11" s="8" t="s">
        <v>278</v>
      </c>
      <c r="J11" s="8" t="s">
        <v>279</v>
      </c>
      <c r="K11" s="8" t="s">
        <v>278</v>
      </c>
      <c r="L11" s="8" t="s">
        <v>279</v>
      </c>
      <c r="M11" s="10"/>
      <c r="N11" s="11" t="str">
        <f t="shared" si="0"/>
        <v>3/10</v>
      </c>
    </row>
    <row r="12" spans="1:14" ht="12" x14ac:dyDescent="0.15">
      <c r="A12" s="6" t="s">
        <v>370</v>
      </c>
      <c r="B12" s="19">
        <v>2014</v>
      </c>
      <c r="C12" s="8" t="s">
        <v>278</v>
      </c>
      <c r="D12" s="8" t="s">
        <v>278</v>
      </c>
      <c r="E12" s="8" t="s">
        <v>279</v>
      </c>
      <c r="F12" s="8" t="s">
        <v>279</v>
      </c>
      <c r="G12" s="8" t="s">
        <v>279</v>
      </c>
      <c r="H12" s="8" t="s">
        <v>278</v>
      </c>
      <c r="I12" s="8" t="s">
        <v>193</v>
      </c>
      <c r="J12" s="8" t="s">
        <v>278</v>
      </c>
      <c r="K12" s="8" t="s">
        <v>278</v>
      </c>
      <c r="L12" s="8" t="s">
        <v>279</v>
      </c>
      <c r="M12" s="10"/>
      <c r="N12" s="20" t="str">
        <f t="shared" si="0"/>
        <v>4/9</v>
      </c>
    </row>
    <row r="13" spans="1:14" ht="12" x14ac:dyDescent="0.15">
      <c r="A13" s="6" t="s">
        <v>371</v>
      </c>
      <c r="B13" s="7">
        <v>2015</v>
      </c>
      <c r="C13" s="8" t="s">
        <v>278</v>
      </c>
      <c r="D13" s="8" t="s">
        <v>278</v>
      </c>
      <c r="E13" s="8" t="s">
        <v>278</v>
      </c>
      <c r="F13" s="8" t="s">
        <v>279</v>
      </c>
      <c r="G13" s="8" t="s">
        <v>279</v>
      </c>
      <c r="H13" s="8" t="s">
        <v>278</v>
      </c>
      <c r="I13" s="8" t="s">
        <v>278</v>
      </c>
      <c r="J13" s="8" t="s">
        <v>279</v>
      </c>
      <c r="K13" s="8" t="s">
        <v>278</v>
      </c>
      <c r="L13" s="8" t="s">
        <v>279</v>
      </c>
      <c r="M13" s="10"/>
      <c r="N13" s="20" t="str">
        <f t="shared" si="0"/>
        <v>4/10</v>
      </c>
    </row>
    <row r="14" spans="1:14" ht="12" x14ac:dyDescent="0.15">
      <c r="A14" s="13" t="s">
        <v>372</v>
      </c>
      <c r="B14" s="21">
        <v>2015</v>
      </c>
      <c r="C14" s="9" t="s">
        <v>278</v>
      </c>
      <c r="D14" s="9" t="s">
        <v>278</v>
      </c>
      <c r="E14" s="9" t="s">
        <v>279</v>
      </c>
      <c r="F14" s="9" t="s">
        <v>279</v>
      </c>
      <c r="G14" s="9" t="s">
        <v>279</v>
      </c>
      <c r="H14" s="9" t="s">
        <v>278</v>
      </c>
      <c r="I14" s="9" t="s">
        <v>279</v>
      </c>
      <c r="J14" s="9" t="s">
        <v>278</v>
      </c>
      <c r="K14" s="9" t="s">
        <v>278</v>
      </c>
      <c r="L14" s="9" t="s">
        <v>279</v>
      </c>
      <c r="M14" s="14"/>
      <c r="N14" s="18" t="str">
        <f t="shared" si="0"/>
        <v>5/10</v>
      </c>
    </row>
    <row r="15" spans="1:14" ht="12" x14ac:dyDescent="0.15">
      <c r="A15" s="6" t="s">
        <v>373</v>
      </c>
      <c r="B15" s="7">
        <v>2015</v>
      </c>
      <c r="C15" s="8" t="s">
        <v>278</v>
      </c>
      <c r="D15" s="8" t="s">
        <v>278</v>
      </c>
      <c r="E15" s="8" t="s">
        <v>279</v>
      </c>
      <c r="F15" s="8" t="s">
        <v>279</v>
      </c>
      <c r="G15" s="9" t="s">
        <v>279</v>
      </c>
      <c r="H15" s="8" t="s">
        <v>278</v>
      </c>
      <c r="I15" s="8" t="s">
        <v>279</v>
      </c>
      <c r="J15" s="8" t="s">
        <v>278</v>
      </c>
      <c r="K15" s="8" t="s">
        <v>278</v>
      </c>
      <c r="L15" s="8" t="s">
        <v>279</v>
      </c>
      <c r="M15" s="10"/>
      <c r="N15" s="20" t="str">
        <f t="shared" si="0"/>
        <v>5/10</v>
      </c>
    </row>
    <row r="16" spans="1:14" ht="12" x14ac:dyDescent="0.15">
      <c r="A16" s="6" t="s">
        <v>374</v>
      </c>
      <c r="B16" s="7">
        <v>2016</v>
      </c>
      <c r="C16" s="8" t="s">
        <v>278</v>
      </c>
      <c r="D16" s="8" t="s">
        <v>279</v>
      </c>
      <c r="E16" s="8" t="s">
        <v>279</v>
      </c>
      <c r="F16" s="8" t="s">
        <v>279</v>
      </c>
      <c r="G16" s="8" t="s">
        <v>279</v>
      </c>
      <c r="H16" s="8" t="s">
        <v>279</v>
      </c>
      <c r="I16" s="8" t="s">
        <v>278</v>
      </c>
      <c r="J16" s="8" t="s">
        <v>279</v>
      </c>
      <c r="K16" s="8" t="s">
        <v>279</v>
      </c>
      <c r="L16" s="8" t="s">
        <v>278</v>
      </c>
      <c r="M16" s="10"/>
      <c r="N16" s="22" t="str">
        <f t="shared" si="0"/>
        <v>7/10</v>
      </c>
    </row>
    <row r="17" spans="1:14" ht="12" x14ac:dyDescent="0.15">
      <c r="A17" s="13" t="s">
        <v>375</v>
      </c>
      <c r="B17" s="21">
        <v>2016</v>
      </c>
      <c r="C17" s="9" t="s">
        <v>278</v>
      </c>
      <c r="D17" s="9" t="s">
        <v>278</v>
      </c>
      <c r="E17" s="9" t="s">
        <v>278</v>
      </c>
      <c r="F17" s="9" t="s">
        <v>279</v>
      </c>
      <c r="G17" s="9" t="s">
        <v>279</v>
      </c>
      <c r="H17" s="9" t="s">
        <v>278</v>
      </c>
      <c r="I17" s="9" t="s">
        <v>279</v>
      </c>
      <c r="J17" s="9" t="s">
        <v>279</v>
      </c>
      <c r="K17" s="9" t="s">
        <v>278</v>
      </c>
      <c r="L17" s="9" t="s">
        <v>278</v>
      </c>
      <c r="M17" s="14"/>
      <c r="N17" s="18" t="str">
        <f t="shared" si="0"/>
        <v>4/10</v>
      </c>
    </row>
    <row r="18" spans="1:14" ht="12" x14ac:dyDescent="0.15">
      <c r="A18" s="13" t="s">
        <v>376</v>
      </c>
      <c r="B18" s="21">
        <v>2017</v>
      </c>
      <c r="C18" s="23" t="s">
        <v>278</v>
      </c>
      <c r="D18" s="23" t="s">
        <v>279</v>
      </c>
      <c r="E18" s="23" t="s">
        <v>279</v>
      </c>
      <c r="F18" s="23" t="s">
        <v>279</v>
      </c>
      <c r="G18" s="23" t="s">
        <v>279</v>
      </c>
      <c r="H18" s="23" t="s">
        <v>279</v>
      </c>
      <c r="I18" s="23" t="s">
        <v>279</v>
      </c>
      <c r="J18" s="23" t="s">
        <v>279</v>
      </c>
      <c r="K18" s="23" t="s">
        <v>279</v>
      </c>
      <c r="L18" s="23" t="s">
        <v>279</v>
      </c>
      <c r="M18" s="24"/>
      <c r="N18" s="25" t="str">
        <f t="shared" si="0"/>
        <v>9/10</v>
      </c>
    </row>
    <row r="19" spans="1:14" ht="12" x14ac:dyDescent="0.15">
      <c r="A19" s="6" t="s">
        <v>377</v>
      </c>
      <c r="B19" s="7">
        <v>2017</v>
      </c>
      <c r="C19" s="8" t="s">
        <v>278</v>
      </c>
      <c r="D19" s="8" t="s">
        <v>278</v>
      </c>
      <c r="E19" s="8" t="s">
        <v>278</v>
      </c>
      <c r="F19" s="8" t="s">
        <v>279</v>
      </c>
      <c r="G19" s="8" t="s">
        <v>279</v>
      </c>
      <c r="H19" s="8" t="s">
        <v>278</v>
      </c>
      <c r="I19" s="8" t="s">
        <v>278</v>
      </c>
      <c r="J19" s="8" t="s">
        <v>279</v>
      </c>
      <c r="K19" s="8" t="s">
        <v>278</v>
      </c>
      <c r="L19" s="8" t="s">
        <v>279</v>
      </c>
      <c r="M19" s="10"/>
      <c r="N19" s="20" t="str">
        <f t="shared" si="0"/>
        <v>4/10</v>
      </c>
    </row>
    <row r="20" spans="1:14" ht="12" x14ac:dyDescent="0.15">
      <c r="A20" s="13" t="s">
        <v>378</v>
      </c>
      <c r="B20" s="21">
        <v>2017</v>
      </c>
      <c r="C20" s="9" t="s">
        <v>278</v>
      </c>
      <c r="D20" s="9" t="s">
        <v>279</v>
      </c>
      <c r="E20" s="9" t="s">
        <v>279</v>
      </c>
      <c r="F20" s="9" t="s">
        <v>279</v>
      </c>
      <c r="G20" s="9" t="s">
        <v>279</v>
      </c>
      <c r="H20" s="9" t="s">
        <v>279</v>
      </c>
      <c r="I20" s="9" t="s">
        <v>193</v>
      </c>
      <c r="J20" s="9" t="s">
        <v>279</v>
      </c>
      <c r="K20" s="9" t="s">
        <v>278</v>
      </c>
      <c r="L20" s="9" t="s">
        <v>279</v>
      </c>
      <c r="M20" s="14"/>
      <c r="N20" s="17" t="str">
        <f t="shared" si="0"/>
        <v>7/9</v>
      </c>
    </row>
    <row r="21" spans="1:14" ht="12" x14ac:dyDescent="0.15">
      <c r="A21" s="6" t="s">
        <v>379</v>
      </c>
      <c r="B21" s="7">
        <v>2017</v>
      </c>
      <c r="C21" s="8" t="s">
        <v>279</v>
      </c>
      <c r="D21" s="8" t="s">
        <v>279</v>
      </c>
      <c r="E21" s="8" t="s">
        <v>279</v>
      </c>
      <c r="F21" s="8" t="s">
        <v>279</v>
      </c>
      <c r="G21" s="8" t="s">
        <v>279</v>
      </c>
      <c r="H21" s="8" t="s">
        <v>279</v>
      </c>
      <c r="I21" s="8" t="s">
        <v>279</v>
      </c>
      <c r="J21" s="8" t="s">
        <v>279</v>
      </c>
      <c r="K21" s="8" t="s">
        <v>279</v>
      </c>
      <c r="L21" s="8" t="s">
        <v>279</v>
      </c>
      <c r="M21" s="10"/>
      <c r="N21" s="22" t="str">
        <f t="shared" si="0"/>
        <v>10/10</v>
      </c>
    </row>
    <row r="22" spans="1:14" ht="12" x14ac:dyDescent="0.15">
      <c r="A22" s="13" t="s">
        <v>380</v>
      </c>
      <c r="B22" s="21">
        <v>2017</v>
      </c>
      <c r="C22" s="9" t="s">
        <v>278</v>
      </c>
      <c r="D22" s="9" t="s">
        <v>279</v>
      </c>
      <c r="E22" s="9" t="s">
        <v>278</v>
      </c>
      <c r="F22" s="9" t="s">
        <v>278</v>
      </c>
      <c r="G22" s="9" t="s">
        <v>279</v>
      </c>
      <c r="H22" s="9" t="s">
        <v>278</v>
      </c>
      <c r="I22" s="9" t="s">
        <v>279</v>
      </c>
      <c r="J22" s="9" t="s">
        <v>278</v>
      </c>
      <c r="K22" s="9" t="s">
        <v>278</v>
      </c>
      <c r="L22" s="9" t="s">
        <v>279</v>
      </c>
      <c r="M22" s="14"/>
      <c r="N22" s="18" t="str">
        <f t="shared" si="0"/>
        <v>4/10</v>
      </c>
    </row>
    <row r="23" spans="1:14" ht="12" x14ac:dyDescent="0.15">
      <c r="A23" s="6" t="s">
        <v>381</v>
      </c>
      <c r="B23" s="7">
        <v>2018</v>
      </c>
      <c r="C23" s="8" t="s">
        <v>278</v>
      </c>
      <c r="D23" s="8" t="s">
        <v>278</v>
      </c>
      <c r="E23" s="8" t="s">
        <v>278</v>
      </c>
      <c r="F23" s="8" t="s">
        <v>279</v>
      </c>
      <c r="G23" s="8" t="s">
        <v>279</v>
      </c>
      <c r="H23" s="8" t="s">
        <v>279</v>
      </c>
      <c r="I23" s="8" t="s">
        <v>193</v>
      </c>
      <c r="J23" s="8" t="s">
        <v>279</v>
      </c>
      <c r="K23" s="8" t="s">
        <v>279</v>
      </c>
      <c r="L23" s="8" t="s">
        <v>278</v>
      </c>
      <c r="M23" s="10"/>
      <c r="N23" s="20" t="str">
        <f t="shared" si="0"/>
        <v>5/9</v>
      </c>
    </row>
    <row r="24" spans="1:14" ht="12" x14ac:dyDescent="0.15">
      <c r="A24" s="13" t="s">
        <v>382</v>
      </c>
      <c r="B24" s="21">
        <v>2018</v>
      </c>
      <c r="C24" s="23" t="s">
        <v>278</v>
      </c>
      <c r="D24" s="23" t="s">
        <v>279</v>
      </c>
      <c r="E24" s="23" t="s">
        <v>279</v>
      </c>
      <c r="F24" s="23" t="s">
        <v>279</v>
      </c>
      <c r="G24" s="23" t="s">
        <v>279</v>
      </c>
      <c r="H24" s="23" t="s">
        <v>279</v>
      </c>
      <c r="I24" s="23" t="s">
        <v>279</v>
      </c>
      <c r="J24" s="23" t="s">
        <v>279</v>
      </c>
      <c r="K24" s="23" t="s">
        <v>279</v>
      </c>
      <c r="L24" s="23" t="s">
        <v>279</v>
      </c>
      <c r="M24" s="24"/>
      <c r="N24" s="17" t="str">
        <f t="shared" si="0"/>
        <v>9/10</v>
      </c>
    </row>
    <row r="25" spans="1:14" ht="12" x14ac:dyDescent="0.15">
      <c r="A25" s="6" t="s">
        <v>383</v>
      </c>
      <c r="B25" s="7">
        <v>2018</v>
      </c>
      <c r="C25" s="8" t="s">
        <v>279</v>
      </c>
      <c r="D25" s="8" t="s">
        <v>279</v>
      </c>
      <c r="E25" s="8" t="s">
        <v>279</v>
      </c>
      <c r="F25" s="8" t="s">
        <v>279</v>
      </c>
      <c r="G25" s="8" t="s">
        <v>279</v>
      </c>
      <c r="H25" s="8" t="s">
        <v>279</v>
      </c>
      <c r="I25" s="8" t="s">
        <v>279</v>
      </c>
      <c r="J25" s="8" t="s">
        <v>279</v>
      </c>
      <c r="K25" s="8" t="s">
        <v>279</v>
      </c>
      <c r="L25" s="8" t="s">
        <v>279</v>
      </c>
      <c r="M25" s="10"/>
      <c r="N25" s="22" t="str">
        <f t="shared" si="0"/>
        <v>10/10</v>
      </c>
    </row>
    <row r="26" spans="1:14" ht="12" x14ac:dyDescent="0.15">
      <c r="A26" s="6" t="s">
        <v>384</v>
      </c>
      <c r="B26" s="7">
        <v>2018</v>
      </c>
      <c r="C26" s="8" t="s">
        <v>279</v>
      </c>
      <c r="D26" s="8" t="s">
        <v>279</v>
      </c>
      <c r="E26" s="8" t="s">
        <v>279</v>
      </c>
      <c r="F26" s="8" t="s">
        <v>279</v>
      </c>
      <c r="G26" s="8" t="s">
        <v>279</v>
      </c>
      <c r="H26" s="8" t="s">
        <v>279</v>
      </c>
      <c r="I26" s="8" t="s">
        <v>279</v>
      </c>
      <c r="J26" s="8" t="s">
        <v>279</v>
      </c>
      <c r="K26" s="8" t="s">
        <v>279</v>
      </c>
      <c r="L26" s="8" t="s">
        <v>279</v>
      </c>
      <c r="M26" s="10"/>
      <c r="N26" s="22" t="str">
        <f t="shared" si="0"/>
        <v>10/10</v>
      </c>
    </row>
    <row r="27" spans="1:14" ht="12" x14ac:dyDescent="0.15">
      <c r="A27" s="6" t="s">
        <v>385</v>
      </c>
      <c r="B27" s="7">
        <v>2018</v>
      </c>
      <c r="C27" s="8" t="s">
        <v>279</v>
      </c>
      <c r="D27" s="8" t="s">
        <v>279</v>
      </c>
      <c r="E27" s="8" t="s">
        <v>279</v>
      </c>
      <c r="F27" s="8" t="s">
        <v>278</v>
      </c>
      <c r="G27" s="8" t="s">
        <v>279</v>
      </c>
      <c r="H27" s="8" t="s">
        <v>278</v>
      </c>
      <c r="I27" s="8" t="s">
        <v>279</v>
      </c>
      <c r="J27" s="8" t="s">
        <v>279</v>
      </c>
      <c r="K27" s="8" t="s">
        <v>278</v>
      </c>
      <c r="L27" s="8" t="s">
        <v>279</v>
      </c>
      <c r="M27" s="10"/>
      <c r="N27" s="22" t="str">
        <f t="shared" si="0"/>
        <v>7/10</v>
      </c>
    </row>
    <row r="28" spans="1:14" ht="12" x14ac:dyDescent="0.15">
      <c r="A28" s="13" t="s">
        <v>386</v>
      </c>
      <c r="B28" s="16">
        <v>2018</v>
      </c>
      <c r="C28" s="9" t="s">
        <v>279</v>
      </c>
      <c r="D28" s="9" t="s">
        <v>279</v>
      </c>
      <c r="E28" s="9" t="s">
        <v>278</v>
      </c>
      <c r="F28" s="9" t="s">
        <v>279</v>
      </c>
      <c r="G28" s="9" t="s">
        <v>279</v>
      </c>
      <c r="H28" s="9" t="s">
        <v>279</v>
      </c>
      <c r="I28" s="9" t="s">
        <v>279</v>
      </c>
      <c r="J28" s="9" t="s">
        <v>279</v>
      </c>
      <c r="K28" s="9" t="s">
        <v>279</v>
      </c>
      <c r="L28" s="9" t="s">
        <v>278</v>
      </c>
      <c r="M28" s="14"/>
      <c r="N28" s="17" t="str">
        <f t="shared" si="0"/>
        <v>8/10</v>
      </c>
    </row>
    <row r="29" spans="1:14" ht="12" x14ac:dyDescent="0.15">
      <c r="A29" s="6" t="s">
        <v>387</v>
      </c>
      <c r="B29" s="7">
        <v>2018</v>
      </c>
      <c r="C29" s="8" t="s">
        <v>278</v>
      </c>
      <c r="D29" s="8" t="s">
        <v>278</v>
      </c>
      <c r="E29" s="8" t="s">
        <v>278</v>
      </c>
      <c r="F29" s="8" t="s">
        <v>279</v>
      </c>
      <c r="G29" s="8" t="s">
        <v>279</v>
      </c>
      <c r="H29" s="8" t="s">
        <v>279</v>
      </c>
      <c r="I29" s="8" t="s">
        <v>193</v>
      </c>
      <c r="J29" s="8" t="s">
        <v>279</v>
      </c>
      <c r="K29" s="8" t="s">
        <v>278</v>
      </c>
      <c r="L29" s="8" t="s">
        <v>279</v>
      </c>
      <c r="M29" s="10"/>
      <c r="N29" s="20" t="str">
        <f t="shared" si="0"/>
        <v>5/9</v>
      </c>
    </row>
    <row r="30" spans="1:14" ht="12" x14ac:dyDescent="0.15">
      <c r="A30" s="6" t="s">
        <v>388</v>
      </c>
      <c r="B30" s="7">
        <v>2019</v>
      </c>
      <c r="C30" s="8" t="s">
        <v>278</v>
      </c>
      <c r="D30" s="8" t="s">
        <v>279</v>
      </c>
      <c r="E30" s="8" t="s">
        <v>279</v>
      </c>
      <c r="F30" s="8" t="s">
        <v>279</v>
      </c>
      <c r="G30" s="8" t="s">
        <v>279</v>
      </c>
      <c r="H30" s="8" t="s">
        <v>279</v>
      </c>
      <c r="I30" s="8" t="s">
        <v>279</v>
      </c>
      <c r="J30" s="8" t="s">
        <v>279</v>
      </c>
      <c r="K30" s="8" t="s">
        <v>279</v>
      </c>
      <c r="L30" s="8" t="s">
        <v>279</v>
      </c>
      <c r="M30" s="10"/>
      <c r="N30" s="22" t="str">
        <f t="shared" si="0"/>
        <v>9/10</v>
      </c>
    </row>
    <row r="31" spans="1:14" ht="12" x14ac:dyDescent="0.15">
      <c r="A31" s="6" t="s">
        <v>389</v>
      </c>
      <c r="B31" s="7">
        <v>2019</v>
      </c>
      <c r="C31" s="8" t="s">
        <v>278</v>
      </c>
      <c r="D31" s="8" t="s">
        <v>279</v>
      </c>
      <c r="E31" s="8" t="s">
        <v>279</v>
      </c>
      <c r="F31" s="8" t="s">
        <v>279</v>
      </c>
      <c r="G31" s="8" t="s">
        <v>279</v>
      </c>
      <c r="H31" s="8" t="s">
        <v>279</v>
      </c>
      <c r="I31" s="8" t="s">
        <v>279</v>
      </c>
      <c r="J31" s="8" t="s">
        <v>279</v>
      </c>
      <c r="K31" s="8" t="s">
        <v>279</v>
      </c>
      <c r="L31" s="8" t="s">
        <v>279</v>
      </c>
      <c r="M31" s="10"/>
      <c r="N31" s="22" t="str">
        <f t="shared" si="0"/>
        <v>9/10</v>
      </c>
    </row>
    <row r="32" spans="1:14" ht="12" x14ac:dyDescent="0.15">
      <c r="A32" s="13" t="s">
        <v>390</v>
      </c>
      <c r="B32" s="21">
        <v>2019</v>
      </c>
      <c r="C32" s="9" t="s">
        <v>278</v>
      </c>
      <c r="D32" s="9" t="s">
        <v>279</v>
      </c>
      <c r="E32" s="9" t="s">
        <v>278</v>
      </c>
      <c r="F32" s="9" t="s">
        <v>279</v>
      </c>
      <c r="G32" s="9" t="s">
        <v>279</v>
      </c>
      <c r="H32" s="9" t="s">
        <v>278</v>
      </c>
      <c r="I32" s="9" t="s">
        <v>193</v>
      </c>
      <c r="J32" s="9" t="s">
        <v>279</v>
      </c>
      <c r="K32" s="9" t="s">
        <v>278</v>
      </c>
      <c r="L32" s="9" t="s">
        <v>278</v>
      </c>
      <c r="M32" s="14"/>
      <c r="N32" s="18" t="str">
        <f t="shared" si="0"/>
        <v>4/9</v>
      </c>
    </row>
    <row r="33" spans="1:14" ht="12" x14ac:dyDescent="0.15">
      <c r="A33" s="6" t="s">
        <v>391</v>
      </c>
      <c r="B33" s="7">
        <v>2019</v>
      </c>
      <c r="C33" s="8" t="s">
        <v>279</v>
      </c>
      <c r="D33" s="8" t="s">
        <v>279</v>
      </c>
      <c r="E33" s="8" t="s">
        <v>279</v>
      </c>
      <c r="F33" s="8" t="s">
        <v>279</v>
      </c>
      <c r="G33" s="8" t="s">
        <v>279</v>
      </c>
      <c r="H33" s="8" t="s">
        <v>279</v>
      </c>
      <c r="I33" s="8" t="s">
        <v>279</v>
      </c>
      <c r="J33" s="8" t="s">
        <v>279</v>
      </c>
      <c r="K33" s="8" t="s">
        <v>279</v>
      </c>
      <c r="L33" s="8" t="s">
        <v>278</v>
      </c>
      <c r="M33" s="10"/>
      <c r="N33" s="22" t="str">
        <f t="shared" si="0"/>
        <v>9/10</v>
      </c>
    </row>
    <row r="34" spans="1:14" ht="12" x14ac:dyDescent="0.15">
      <c r="A34" s="6" t="s">
        <v>392</v>
      </c>
      <c r="B34" s="7">
        <v>2019</v>
      </c>
      <c r="C34" s="8" t="s">
        <v>278</v>
      </c>
      <c r="D34" s="8" t="s">
        <v>279</v>
      </c>
      <c r="E34" s="8" t="s">
        <v>279</v>
      </c>
      <c r="F34" s="8" t="s">
        <v>279</v>
      </c>
      <c r="G34" s="8" t="s">
        <v>279</v>
      </c>
      <c r="H34" s="8" t="s">
        <v>279</v>
      </c>
      <c r="I34" s="8" t="s">
        <v>279</v>
      </c>
      <c r="J34" s="8" t="s">
        <v>279</v>
      </c>
      <c r="K34" s="8" t="s">
        <v>279</v>
      </c>
      <c r="L34" s="8" t="s">
        <v>279</v>
      </c>
      <c r="M34" s="10"/>
      <c r="N34" s="22" t="str">
        <f t="shared" si="0"/>
        <v>9/10</v>
      </c>
    </row>
    <row r="35" spans="1:14" ht="12" x14ac:dyDescent="0.15">
      <c r="A35" s="6" t="s">
        <v>393</v>
      </c>
      <c r="B35" s="7">
        <v>2019</v>
      </c>
      <c r="C35" s="8" t="s">
        <v>278</v>
      </c>
      <c r="D35" s="8" t="s">
        <v>279</v>
      </c>
      <c r="E35" s="8" t="s">
        <v>278</v>
      </c>
      <c r="F35" s="8" t="s">
        <v>279</v>
      </c>
      <c r="G35" s="8" t="s">
        <v>279</v>
      </c>
      <c r="H35" s="8" t="s">
        <v>279</v>
      </c>
      <c r="I35" s="8" t="s">
        <v>279</v>
      </c>
      <c r="J35" s="8" t="s">
        <v>279</v>
      </c>
      <c r="K35" s="8" t="s">
        <v>279</v>
      </c>
      <c r="L35" s="8" t="s">
        <v>279</v>
      </c>
      <c r="M35" s="10"/>
      <c r="N35" s="22" t="str">
        <f t="shared" si="0"/>
        <v>8/10</v>
      </c>
    </row>
    <row r="36" spans="1:14" ht="12" x14ac:dyDescent="0.15">
      <c r="A36" s="13" t="s">
        <v>394</v>
      </c>
      <c r="B36" s="21">
        <v>2020</v>
      </c>
      <c r="C36" s="9" t="s">
        <v>279</v>
      </c>
      <c r="D36" s="9" t="s">
        <v>279</v>
      </c>
      <c r="E36" s="9" t="s">
        <v>279</v>
      </c>
      <c r="F36" s="9" t="s">
        <v>279</v>
      </c>
      <c r="G36" s="9" t="s">
        <v>279</v>
      </c>
      <c r="H36" s="9" t="s">
        <v>279</v>
      </c>
      <c r="I36" s="9" t="s">
        <v>279</v>
      </c>
      <c r="J36" s="9" t="s">
        <v>279</v>
      </c>
      <c r="K36" s="9" t="s">
        <v>279</v>
      </c>
      <c r="L36" s="9" t="s">
        <v>279</v>
      </c>
      <c r="M36" s="14"/>
      <c r="N36" s="17" t="str">
        <f t="shared" si="0"/>
        <v>10/10</v>
      </c>
    </row>
    <row r="37" spans="1:14" ht="12" x14ac:dyDescent="0.15">
      <c r="A37" s="6" t="s">
        <v>395</v>
      </c>
      <c r="B37" s="7">
        <v>2020</v>
      </c>
      <c r="C37" s="8" t="s">
        <v>278</v>
      </c>
      <c r="D37" s="8" t="s">
        <v>279</v>
      </c>
      <c r="E37" s="8" t="s">
        <v>279</v>
      </c>
      <c r="F37" s="8" t="s">
        <v>279</v>
      </c>
      <c r="G37" s="8" t="s">
        <v>278</v>
      </c>
      <c r="H37" s="8" t="s">
        <v>279</v>
      </c>
      <c r="I37" s="8" t="s">
        <v>193</v>
      </c>
      <c r="J37" s="8" t="s">
        <v>279</v>
      </c>
      <c r="K37" s="8" t="s">
        <v>278</v>
      </c>
      <c r="L37" s="8" t="s">
        <v>278</v>
      </c>
      <c r="M37" s="10"/>
      <c r="N37" s="20" t="str">
        <f t="shared" si="0"/>
        <v>5/9</v>
      </c>
    </row>
    <row r="38" spans="1:14" ht="12" x14ac:dyDescent="0.15">
      <c r="A38" s="13" t="s">
        <v>396</v>
      </c>
      <c r="B38" s="21">
        <v>2020</v>
      </c>
      <c r="C38" s="9" t="s">
        <v>279</v>
      </c>
      <c r="D38" s="9" t="s">
        <v>279</v>
      </c>
      <c r="E38" s="9" t="s">
        <v>279</v>
      </c>
      <c r="F38" s="9" t="s">
        <v>279</v>
      </c>
      <c r="G38" s="9" t="s">
        <v>279</v>
      </c>
      <c r="H38" s="9" t="s">
        <v>279</v>
      </c>
      <c r="I38" s="9" t="s">
        <v>279</v>
      </c>
      <c r="J38" s="9" t="s">
        <v>279</v>
      </c>
      <c r="K38" s="9" t="s">
        <v>279</v>
      </c>
      <c r="L38" s="9" t="s">
        <v>279</v>
      </c>
      <c r="M38" s="14"/>
      <c r="N38" s="17" t="str">
        <f t="shared" si="0"/>
        <v>10/10</v>
      </c>
    </row>
    <row r="39" spans="1:14" ht="12" x14ac:dyDescent="0.15">
      <c r="A39" s="6" t="s">
        <v>397</v>
      </c>
      <c r="B39" s="7">
        <v>2020</v>
      </c>
      <c r="C39" s="8" t="s">
        <v>279</v>
      </c>
      <c r="D39" s="8" t="s">
        <v>279</v>
      </c>
      <c r="E39" s="8" t="s">
        <v>279</v>
      </c>
      <c r="F39" s="8" t="s">
        <v>279</v>
      </c>
      <c r="G39" s="8" t="s">
        <v>279</v>
      </c>
      <c r="H39" s="8" t="s">
        <v>279</v>
      </c>
      <c r="I39" s="8" t="s">
        <v>279</v>
      </c>
      <c r="J39" s="8" t="s">
        <v>279</v>
      </c>
      <c r="K39" s="8" t="s">
        <v>279</v>
      </c>
      <c r="L39" s="8" t="s">
        <v>279</v>
      </c>
      <c r="M39" s="26"/>
      <c r="N39" s="22" t="str">
        <f t="shared" si="0"/>
        <v>10/10</v>
      </c>
    </row>
  </sheetData>
  <conditionalFormatting sqref="C2:M39">
    <cfRule type="containsText" dxfId="68" priority="1" operator="containsText" text="NA">
      <formula>NOT(ISERROR(SEARCH("NA",C2)))</formula>
    </cfRule>
    <cfRule type="containsText" dxfId="67" priority="2" operator="containsText" text="YES">
      <formula>NOT(ISERROR(SEARCH("YES",C2)))</formula>
    </cfRule>
    <cfRule type="containsText" dxfId="66" priority="3" operator="containsText" text="NO">
      <formula>NOT(ISERROR(SEARCH("NO",C2)))</formula>
    </cfRule>
  </conditionalFormatting>
  <pageMargins left="0.7" right="0.7" top="0.75" bottom="0.75" header="0.3" footer="0.3"/>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08602-22D3-0A4E-9800-724B6808DD3C}">
  <dimension ref="A1:AP26"/>
  <sheetViews>
    <sheetView zoomScale="172" zoomScaleNormal="172" workbookViewId="0">
      <pane ySplit="1" topLeftCell="A2" activePane="bottomLeft" state="frozen"/>
      <selection pane="bottomLeft" activeCell="AJ13" sqref="AJ13"/>
    </sheetView>
  </sheetViews>
  <sheetFormatPr baseColWidth="10" defaultColWidth="10.83203125" defaultRowHeight="13" x14ac:dyDescent="0.15"/>
  <cols>
    <col min="1" max="1" width="24" style="38" bestFit="1" customWidth="1"/>
    <col min="2" max="2" width="0.5" customWidth="1"/>
    <col min="3" max="40" width="2.5" bestFit="1" customWidth="1"/>
    <col min="41" max="41" width="0.5" customWidth="1"/>
    <col min="42" max="42" width="2.83203125" style="37" bestFit="1" customWidth="1"/>
  </cols>
  <sheetData>
    <row r="1" spans="1:42" s="36" customFormat="1" ht="98" x14ac:dyDescent="0.15">
      <c r="A1" s="115" t="s">
        <v>576</v>
      </c>
      <c r="B1" s="116" t="s">
        <v>293</v>
      </c>
      <c r="C1" s="117" t="s">
        <v>615</v>
      </c>
      <c r="D1" s="118" t="s">
        <v>619</v>
      </c>
      <c r="E1" s="119" t="s">
        <v>620</v>
      </c>
      <c r="F1" s="118" t="s">
        <v>616</v>
      </c>
      <c r="G1" s="117" t="s">
        <v>617</v>
      </c>
      <c r="H1" s="118" t="s">
        <v>621</v>
      </c>
      <c r="I1" s="117" t="s">
        <v>623</v>
      </c>
      <c r="J1" s="118" t="s">
        <v>624</v>
      </c>
      <c r="K1" s="119" t="s">
        <v>622</v>
      </c>
      <c r="L1" s="118" t="s">
        <v>625</v>
      </c>
      <c r="M1" s="117" t="s">
        <v>626</v>
      </c>
      <c r="N1" s="118" t="s">
        <v>627</v>
      </c>
      <c r="O1" s="117" t="s">
        <v>628</v>
      </c>
      <c r="P1" s="118" t="s">
        <v>629</v>
      </c>
      <c r="Q1" s="119" t="s">
        <v>618</v>
      </c>
      <c r="R1" s="118" t="s">
        <v>630</v>
      </c>
      <c r="S1" s="117" t="s">
        <v>631</v>
      </c>
      <c r="T1" s="118" t="s">
        <v>632</v>
      </c>
      <c r="U1" s="117" t="s">
        <v>633</v>
      </c>
      <c r="V1" s="118" t="s">
        <v>634</v>
      </c>
      <c r="W1" s="119" t="s">
        <v>635</v>
      </c>
      <c r="X1" s="118" t="s">
        <v>636</v>
      </c>
      <c r="Y1" s="117" t="s">
        <v>637</v>
      </c>
      <c r="Z1" s="118" t="s">
        <v>638</v>
      </c>
      <c r="AA1" s="117" t="s">
        <v>639</v>
      </c>
      <c r="AB1" s="118" t="s">
        <v>640</v>
      </c>
      <c r="AC1" s="117" t="s">
        <v>641</v>
      </c>
      <c r="AD1" s="118" t="s">
        <v>642</v>
      </c>
      <c r="AE1" s="119" t="s">
        <v>643</v>
      </c>
      <c r="AF1" s="118" t="s">
        <v>644</v>
      </c>
      <c r="AG1" s="117" t="s">
        <v>645</v>
      </c>
      <c r="AH1" s="118" t="s">
        <v>646</v>
      </c>
      <c r="AI1" s="117" t="s">
        <v>647</v>
      </c>
      <c r="AJ1" s="118" t="s">
        <v>648</v>
      </c>
      <c r="AK1" s="119" t="s">
        <v>649</v>
      </c>
      <c r="AL1" s="118" t="s">
        <v>650</v>
      </c>
      <c r="AM1" s="117" t="s">
        <v>651</v>
      </c>
      <c r="AN1" s="118" t="s">
        <v>652</v>
      </c>
      <c r="AO1" s="118"/>
      <c r="AP1" s="120" t="s">
        <v>653</v>
      </c>
    </row>
    <row r="2" spans="1:42" ht="13" customHeight="1" x14ac:dyDescent="0.15">
      <c r="A2" s="96" t="s">
        <v>544</v>
      </c>
      <c r="B2" s="94"/>
      <c r="C2" s="95">
        <f t="shared" ref="C2:AN2" si="0">COUNTIF(C3:C11,"x")</f>
        <v>5</v>
      </c>
      <c r="D2" s="95">
        <f t="shared" si="0"/>
        <v>0</v>
      </c>
      <c r="E2" s="95">
        <f t="shared" si="0"/>
        <v>3</v>
      </c>
      <c r="F2" s="95">
        <f t="shared" si="0"/>
        <v>1</v>
      </c>
      <c r="G2" s="95">
        <f t="shared" si="0"/>
        <v>2</v>
      </c>
      <c r="H2" s="95">
        <f t="shared" si="0"/>
        <v>3</v>
      </c>
      <c r="I2" s="95">
        <f t="shared" si="0"/>
        <v>2</v>
      </c>
      <c r="J2" s="95">
        <f t="shared" si="0"/>
        <v>3</v>
      </c>
      <c r="K2" s="95">
        <f t="shared" si="0"/>
        <v>0</v>
      </c>
      <c r="L2" s="95">
        <f t="shared" si="0"/>
        <v>0</v>
      </c>
      <c r="M2" s="95">
        <f t="shared" si="0"/>
        <v>0</v>
      </c>
      <c r="N2" s="95">
        <f t="shared" si="0"/>
        <v>3</v>
      </c>
      <c r="O2" s="95">
        <f t="shared" si="0"/>
        <v>0</v>
      </c>
      <c r="P2" s="95">
        <f t="shared" si="0"/>
        <v>0</v>
      </c>
      <c r="Q2" s="95">
        <f t="shared" si="0"/>
        <v>4</v>
      </c>
      <c r="R2" s="95">
        <f t="shared" si="0"/>
        <v>4</v>
      </c>
      <c r="S2" s="95">
        <f t="shared" si="0"/>
        <v>3</v>
      </c>
      <c r="T2" s="95">
        <f t="shared" si="0"/>
        <v>3</v>
      </c>
      <c r="U2" s="95">
        <f t="shared" si="0"/>
        <v>1</v>
      </c>
      <c r="V2" s="95">
        <f t="shared" si="0"/>
        <v>4</v>
      </c>
      <c r="W2" s="95">
        <f t="shared" si="0"/>
        <v>4</v>
      </c>
      <c r="X2" s="95">
        <f t="shared" si="0"/>
        <v>0</v>
      </c>
      <c r="Y2" s="95">
        <f t="shared" si="0"/>
        <v>3</v>
      </c>
      <c r="Z2" s="95">
        <f t="shared" si="0"/>
        <v>5</v>
      </c>
      <c r="AA2" s="95">
        <f t="shared" si="0"/>
        <v>3</v>
      </c>
      <c r="AB2" s="95">
        <f t="shared" si="0"/>
        <v>3</v>
      </c>
      <c r="AC2" s="95">
        <f t="shared" si="0"/>
        <v>3</v>
      </c>
      <c r="AD2" s="95">
        <f t="shared" si="0"/>
        <v>1</v>
      </c>
      <c r="AE2" s="95">
        <f t="shared" si="0"/>
        <v>4</v>
      </c>
      <c r="AF2" s="95">
        <f t="shared" si="0"/>
        <v>0</v>
      </c>
      <c r="AG2" s="95">
        <f t="shared" si="0"/>
        <v>0</v>
      </c>
      <c r="AH2" s="95">
        <f t="shared" si="0"/>
        <v>3</v>
      </c>
      <c r="AI2" s="95">
        <f t="shared" si="0"/>
        <v>4</v>
      </c>
      <c r="AJ2" s="95">
        <f t="shared" si="0"/>
        <v>1</v>
      </c>
      <c r="AK2" s="95">
        <f t="shared" si="0"/>
        <v>3</v>
      </c>
      <c r="AL2" s="95">
        <f t="shared" si="0"/>
        <v>1</v>
      </c>
      <c r="AM2" s="95">
        <f t="shared" si="0"/>
        <v>0</v>
      </c>
      <c r="AN2" s="95">
        <f t="shared" si="0"/>
        <v>2</v>
      </c>
      <c r="AO2" s="94"/>
      <c r="AP2" s="106">
        <f>SUM(C2:AN2)</f>
        <v>81</v>
      </c>
    </row>
    <row r="3" spans="1:42" x14ac:dyDescent="0.15">
      <c r="A3" s="112" t="s">
        <v>548</v>
      </c>
      <c r="B3" s="102"/>
      <c r="C3" s="104" t="s">
        <v>419</v>
      </c>
      <c r="D3" s="103"/>
      <c r="E3" s="104" t="s">
        <v>419</v>
      </c>
      <c r="F3" s="103"/>
      <c r="G3" s="104" t="s">
        <v>419</v>
      </c>
      <c r="H3" s="103" t="s">
        <v>419</v>
      </c>
      <c r="I3" s="104" t="s">
        <v>419</v>
      </c>
      <c r="J3" s="103" t="s">
        <v>419</v>
      </c>
      <c r="K3" s="104"/>
      <c r="L3" s="103"/>
      <c r="M3" s="104"/>
      <c r="N3" s="103" t="s">
        <v>419</v>
      </c>
      <c r="O3" s="104"/>
      <c r="P3" s="103"/>
      <c r="Q3" s="104" t="s">
        <v>419</v>
      </c>
      <c r="R3" s="103" t="s">
        <v>419</v>
      </c>
      <c r="S3" s="104" t="s">
        <v>419</v>
      </c>
      <c r="T3" s="103" t="s">
        <v>419</v>
      </c>
      <c r="U3" s="104"/>
      <c r="V3" s="103" t="s">
        <v>419</v>
      </c>
      <c r="W3" s="104" t="s">
        <v>419</v>
      </c>
      <c r="X3" s="103"/>
      <c r="Y3" s="104" t="s">
        <v>419</v>
      </c>
      <c r="Z3" s="103" t="s">
        <v>419</v>
      </c>
      <c r="AA3" s="104" t="s">
        <v>419</v>
      </c>
      <c r="AB3" s="103" t="s">
        <v>419</v>
      </c>
      <c r="AC3" s="104" t="s">
        <v>419</v>
      </c>
      <c r="AD3" s="103" t="s">
        <v>419</v>
      </c>
      <c r="AE3" s="104" t="s">
        <v>419</v>
      </c>
      <c r="AF3" s="103"/>
      <c r="AG3" s="104"/>
      <c r="AH3" s="103" t="s">
        <v>419</v>
      </c>
      <c r="AI3" s="104" t="s">
        <v>419</v>
      </c>
      <c r="AJ3" s="103"/>
      <c r="AK3" s="104" t="s">
        <v>419</v>
      </c>
      <c r="AL3" s="103" t="s">
        <v>419</v>
      </c>
      <c r="AM3" s="104"/>
      <c r="AN3" s="103" t="s">
        <v>419</v>
      </c>
      <c r="AO3" s="102"/>
      <c r="AP3" s="101">
        <f t="shared" ref="AP3:AP11" si="1">COUNTIF(C3:AN3,"x")</f>
        <v>25</v>
      </c>
    </row>
    <row r="4" spans="1:42" x14ac:dyDescent="0.15">
      <c r="A4" s="111" t="s">
        <v>547</v>
      </c>
      <c r="B4" s="110"/>
      <c r="C4" s="104" t="s">
        <v>419</v>
      </c>
      <c r="D4" s="104"/>
      <c r="E4" s="104" t="s">
        <v>419</v>
      </c>
      <c r="F4" s="104"/>
      <c r="G4" s="104"/>
      <c r="H4" s="104" t="s">
        <v>419</v>
      </c>
      <c r="I4" s="104"/>
      <c r="J4" s="104" t="s">
        <v>419</v>
      </c>
      <c r="K4" s="104"/>
      <c r="L4" s="104"/>
      <c r="M4" s="104"/>
      <c r="N4" s="104" t="s">
        <v>419</v>
      </c>
      <c r="O4" s="104"/>
      <c r="P4" s="104"/>
      <c r="Q4" s="104" t="s">
        <v>419</v>
      </c>
      <c r="R4" s="104" t="s">
        <v>419</v>
      </c>
      <c r="S4" s="104"/>
      <c r="T4" s="104" t="s">
        <v>419</v>
      </c>
      <c r="U4" s="104"/>
      <c r="V4" s="104" t="s">
        <v>419</v>
      </c>
      <c r="W4" s="104" t="s">
        <v>419</v>
      </c>
      <c r="X4" s="104"/>
      <c r="Y4" s="104" t="s">
        <v>419</v>
      </c>
      <c r="Z4" s="104" t="s">
        <v>419</v>
      </c>
      <c r="AA4" s="104" t="s">
        <v>419</v>
      </c>
      <c r="AB4" s="104" t="s">
        <v>419</v>
      </c>
      <c r="AC4" s="104" t="s">
        <v>419</v>
      </c>
      <c r="AD4" s="104"/>
      <c r="AE4" s="104" t="s">
        <v>419</v>
      </c>
      <c r="AF4" s="104"/>
      <c r="AG4" s="104"/>
      <c r="AH4" s="104" t="s">
        <v>419</v>
      </c>
      <c r="AI4" s="104" t="s">
        <v>419</v>
      </c>
      <c r="AJ4" s="104"/>
      <c r="AK4" s="104" t="s">
        <v>419</v>
      </c>
      <c r="AL4" s="104"/>
      <c r="AM4" s="104"/>
      <c r="AN4" s="104"/>
      <c r="AO4" s="110"/>
      <c r="AP4" s="101">
        <f t="shared" si="1"/>
        <v>19</v>
      </c>
    </row>
    <row r="5" spans="1:42" ht="13" customHeight="1" x14ac:dyDescent="0.15">
      <c r="A5" s="112" t="s">
        <v>575</v>
      </c>
      <c r="B5" s="102"/>
      <c r="C5" s="104"/>
      <c r="D5" s="113"/>
      <c r="E5" s="104" t="s">
        <v>419</v>
      </c>
      <c r="F5" s="113" t="s">
        <v>419</v>
      </c>
      <c r="G5" s="104"/>
      <c r="H5" s="113" t="s">
        <v>419</v>
      </c>
      <c r="I5" s="104" t="s">
        <v>419</v>
      </c>
      <c r="J5" s="113" t="s">
        <v>419</v>
      </c>
      <c r="K5" s="104"/>
      <c r="L5" s="113"/>
      <c r="M5" s="104"/>
      <c r="N5" s="113" t="s">
        <v>419</v>
      </c>
      <c r="O5" s="104"/>
      <c r="P5" s="113"/>
      <c r="Q5" s="104" t="s">
        <v>419</v>
      </c>
      <c r="R5" s="113" t="s">
        <v>419</v>
      </c>
      <c r="S5" s="104"/>
      <c r="T5" s="113"/>
      <c r="U5" s="104"/>
      <c r="V5" s="113" t="s">
        <v>419</v>
      </c>
      <c r="W5" s="104"/>
      <c r="X5" s="113"/>
      <c r="Y5" s="104" t="s">
        <v>419</v>
      </c>
      <c r="Z5" s="113" t="s">
        <v>419</v>
      </c>
      <c r="AA5" s="104" t="s">
        <v>419</v>
      </c>
      <c r="AB5" s="113" t="s">
        <v>419</v>
      </c>
      <c r="AC5" s="104" t="s">
        <v>419</v>
      </c>
      <c r="AD5" s="113"/>
      <c r="AE5" s="104" t="s">
        <v>419</v>
      </c>
      <c r="AF5" s="113"/>
      <c r="AG5" s="104"/>
      <c r="AH5" s="113" t="s">
        <v>419</v>
      </c>
      <c r="AI5" s="104" t="s">
        <v>419</v>
      </c>
      <c r="AJ5" s="113" t="s">
        <v>419</v>
      </c>
      <c r="AK5" s="104" t="s">
        <v>419</v>
      </c>
      <c r="AL5" s="113"/>
      <c r="AM5" s="104"/>
      <c r="AN5" s="103"/>
      <c r="AO5" s="102"/>
      <c r="AP5" s="101">
        <f t="shared" si="1"/>
        <v>19</v>
      </c>
    </row>
    <row r="6" spans="1:42" ht="13" customHeight="1" x14ac:dyDescent="0.15">
      <c r="A6" s="111" t="s">
        <v>553</v>
      </c>
      <c r="B6" s="110"/>
      <c r="C6" s="104"/>
      <c r="D6" s="104"/>
      <c r="E6" s="104"/>
      <c r="F6" s="104"/>
      <c r="G6" s="104"/>
      <c r="H6" s="104"/>
      <c r="I6" s="104"/>
      <c r="J6" s="104"/>
      <c r="K6" s="104"/>
      <c r="L6" s="104"/>
      <c r="M6" s="104"/>
      <c r="N6" s="104"/>
      <c r="O6" s="104"/>
      <c r="P6" s="104"/>
      <c r="Q6" s="104" t="s">
        <v>419</v>
      </c>
      <c r="R6" s="104"/>
      <c r="S6" s="104" t="s">
        <v>419</v>
      </c>
      <c r="T6" s="104" t="s">
        <v>419</v>
      </c>
      <c r="U6" s="104"/>
      <c r="V6" s="104"/>
      <c r="W6" s="104"/>
      <c r="X6" s="104"/>
      <c r="Y6" s="104"/>
      <c r="Z6" s="104"/>
      <c r="AA6" s="104"/>
      <c r="AB6" s="104"/>
      <c r="AC6" s="104"/>
      <c r="AD6" s="104"/>
      <c r="AE6" s="104" t="s">
        <v>419</v>
      </c>
      <c r="AF6" s="104"/>
      <c r="AG6" s="104"/>
      <c r="AH6" s="104"/>
      <c r="AI6" s="104" t="s">
        <v>419</v>
      </c>
      <c r="AJ6" s="104"/>
      <c r="AK6" s="104"/>
      <c r="AL6" s="104"/>
      <c r="AM6" s="104"/>
      <c r="AN6" s="104"/>
      <c r="AO6" s="110"/>
      <c r="AP6" s="101">
        <f t="shared" si="1"/>
        <v>5</v>
      </c>
    </row>
    <row r="7" spans="1:42" ht="13" customHeight="1" x14ac:dyDescent="0.15">
      <c r="A7" s="112" t="s">
        <v>552</v>
      </c>
      <c r="B7" s="102"/>
      <c r="C7" s="104"/>
      <c r="D7" s="113"/>
      <c r="E7" s="104"/>
      <c r="F7" s="113"/>
      <c r="G7" s="104"/>
      <c r="H7" s="113"/>
      <c r="I7" s="104"/>
      <c r="J7" s="113"/>
      <c r="K7" s="104"/>
      <c r="L7" s="113"/>
      <c r="M7" s="104"/>
      <c r="N7" s="113"/>
      <c r="O7" s="104"/>
      <c r="P7" s="113"/>
      <c r="Q7" s="104"/>
      <c r="R7" s="113"/>
      <c r="S7" s="104"/>
      <c r="T7" s="113"/>
      <c r="U7" s="104" t="s">
        <v>419</v>
      </c>
      <c r="V7" s="113" t="s">
        <v>419</v>
      </c>
      <c r="W7" s="104"/>
      <c r="X7" s="113"/>
      <c r="Y7" s="104"/>
      <c r="Z7" s="113"/>
      <c r="AA7" s="104"/>
      <c r="AB7" s="113"/>
      <c r="AC7" s="104"/>
      <c r="AD7" s="113"/>
      <c r="AE7" s="104"/>
      <c r="AF7" s="113"/>
      <c r="AG7" s="104"/>
      <c r="AH7" s="113"/>
      <c r="AI7" s="104"/>
      <c r="AJ7" s="113"/>
      <c r="AK7" s="104"/>
      <c r="AL7" s="113"/>
      <c r="AM7" s="104"/>
      <c r="AN7" s="103"/>
      <c r="AO7" s="102"/>
      <c r="AP7" s="101">
        <f t="shared" si="1"/>
        <v>2</v>
      </c>
    </row>
    <row r="8" spans="1:42" ht="13" customHeight="1" x14ac:dyDescent="0.15">
      <c r="A8" s="111" t="s">
        <v>574</v>
      </c>
      <c r="B8" s="110"/>
      <c r="C8" s="104" t="s">
        <v>419</v>
      </c>
      <c r="D8" s="104"/>
      <c r="E8" s="104"/>
      <c r="F8" s="104"/>
      <c r="G8" s="104"/>
      <c r="H8" s="104"/>
      <c r="I8" s="104"/>
      <c r="J8" s="104"/>
      <c r="K8" s="104"/>
      <c r="L8" s="104"/>
      <c r="M8" s="104"/>
      <c r="N8" s="104"/>
      <c r="O8" s="104"/>
      <c r="P8" s="104"/>
      <c r="Q8" s="104"/>
      <c r="R8" s="104"/>
      <c r="S8" s="104"/>
      <c r="T8" s="104"/>
      <c r="U8" s="104"/>
      <c r="V8" s="104"/>
      <c r="W8" s="104" t="s">
        <v>419</v>
      </c>
      <c r="X8" s="104"/>
      <c r="Y8" s="104"/>
      <c r="Z8" s="104"/>
      <c r="AA8" s="104"/>
      <c r="AB8" s="104"/>
      <c r="AC8" s="104"/>
      <c r="AD8" s="104"/>
      <c r="AE8" s="104"/>
      <c r="AF8" s="104"/>
      <c r="AG8" s="104"/>
      <c r="AH8" s="104"/>
      <c r="AI8" s="104"/>
      <c r="AJ8" s="104"/>
      <c r="AK8" s="104"/>
      <c r="AL8" s="104"/>
      <c r="AM8" s="104"/>
      <c r="AN8" s="104"/>
      <c r="AO8" s="110"/>
      <c r="AP8" s="101">
        <f t="shared" si="1"/>
        <v>2</v>
      </c>
    </row>
    <row r="9" spans="1:42" ht="13" customHeight="1" x14ac:dyDescent="0.15">
      <c r="A9" s="112" t="s">
        <v>550</v>
      </c>
      <c r="B9" s="102"/>
      <c r="C9" s="104" t="s">
        <v>419</v>
      </c>
      <c r="D9" s="103"/>
      <c r="E9" s="104"/>
      <c r="F9" s="103"/>
      <c r="G9" s="104" t="s">
        <v>419</v>
      </c>
      <c r="H9" s="103"/>
      <c r="I9" s="104"/>
      <c r="J9" s="103"/>
      <c r="K9" s="104"/>
      <c r="L9" s="103"/>
      <c r="M9" s="104"/>
      <c r="N9" s="103"/>
      <c r="O9" s="104"/>
      <c r="P9" s="103"/>
      <c r="Q9" s="104"/>
      <c r="R9" s="103" t="s">
        <v>419</v>
      </c>
      <c r="S9" s="104" t="s">
        <v>419</v>
      </c>
      <c r="T9" s="103"/>
      <c r="U9" s="104"/>
      <c r="V9" s="103"/>
      <c r="W9" s="104" t="s">
        <v>419</v>
      </c>
      <c r="X9" s="103"/>
      <c r="Y9" s="104"/>
      <c r="Z9" s="103" t="s">
        <v>419</v>
      </c>
      <c r="AA9" s="104"/>
      <c r="AB9" s="103"/>
      <c r="AC9" s="104"/>
      <c r="AD9" s="103"/>
      <c r="AE9" s="104"/>
      <c r="AF9" s="103"/>
      <c r="AG9" s="104"/>
      <c r="AH9" s="103"/>
      <c r="AI9" s="104"/>
      <c r="AJ9" s="103"/>
      <c r="AK9" s="104"/>
      <c r="AL9" s="103"/>
      <c r="AM9" s="104"/>
      <c r="AN9" s="103" t="s">
        <v>419</v>
      </c>
      <c r="AO9" s="102"/>
      <c r="AP9" s="101">
        <f t="shared" si="1"/>
        <v>7</v>
      </c>
    </row>
    <row r="10" spans="1:42" ht="13" customHeight="1" x14ac:dyDescent="0.15">
      <c r="A10" s="111" t="s">
        <v>573</v>
      </c>
      <c r="B10" s="110"/>
      <c r="C10" s="104" t="s">
        <v>419</v>
      </c>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10"/>
      <c r="AP10" s="101">
        <f t="shared" si="1"/>
        <v>1</v>
      </c>
    </row>
    <row r="11" spans="1:42" ht="13" customHeight="1" x14ac:dyDescent="0.15">
      <c r="A11" s="112" t="s">
        <v>551</v>
      </c>
      <c r="B11" s="102"/>
      <c r="C11" s="104"/>
      <c r="D11" s="103"/>
      <c r="E11" s="104"/>
      <c r="F11" s="103"/>
      <c r="G11" s="104"/>
      <c r="H11" s="103"/>
      <c r="I11" s="104"/>
      <c r="J11" s="103"/>
      <c r="K11" s="104"/>
      <c r="L11" s="103"/>
      <c r="M11" s="104"/>
      <c r="N11" s="103"/>
      <c r="O11" s="104"/>
      <c r="P11" s="103"/>
      <c r="Q11" s="104"/>
      <c r="R11" s="103"/>
      <c r="S11" s="104"/>
      <c r="T11" s="103"/>
      <c r="U11" s="104"/>
      <c r="V11" s="103"/>
      <c r="W11" s="104"/>
      <c r="X11" s="103"/>
      <c r="Y11" s="104"/>
      <c r="Z11" s="103" t="s">
        <v>419</v>
      </c>
      <c r="AA11" s="104"/>
      <c r="AB11" s="103"/>
      <c r="AC11" s="104"/>
      <c r="AD11" s="103"/>
      <c r="AE11" s="104"/>
      <c r="AF11" s="103"/>
      <c r="AG11" s="104"/>
      <c r="AH11" s="103"/>
      <c r="AI11" s="104"/>
      <c r="AJ11" s="103"/>
      <c r="AK11" s="104"/>
      <c r="AL11" s="103"/>
      <c r="AM11" s="104"/>
      <c r="AN11" s="103"/>
      <c r="AO11" s="102"/>
      <c r="AP11" s="101">
        <f t="shared" si="1"/>
        <v>1</v>
      </c>
    </row>
    <row r="12" spans="1:42" ht="13" customHeight="1" x14ac:dyDescent="0.15">
      <c r="A12" s="109" t="s">
        <v>545</v>
      </c>
      <c r="B12" s="108"/>
      <c r="C12" s="107">
        <f t="shared" ref="C12:AN12" si="2">COUNTIF(C13:C22,"x")</f>
        <v>0</v>
      </c>
      <c r="D12" s="107">
        <f t="shared" si="2"/>
        <v>0</v>
      </c>
      <c r="E12" s="107">
        <f t="shared" si="2"/>
        <v>3</v>
      </c>
      <c r="F12" s="107">
        <f t="shared" si="2"/>
        <v>0</v>
      </c>
      <c r="G12" s="107">
        <f t="shared" si="2"/>
        <v>0</v>
      </c>
      <c r="H12" s="107">
        <f t="shared" si="2"/>
        <v>1</v>
      </c>
      <c r="I12" s="107">
        <f t="shared" si="2"/>
        <v>1</v>
      </c>
      <c r="J12" s="107">
        <f t="shared" si="2"/>
        <v>2</v>
      </c>
      <c r="K12" s="107">
        <f t="shared" si="2"/>
        <v>0</v>
      </c>
      <c r="L12" s="107">
        <f t="shared" si="2"/>
        <v>0</v>
      </c>
      <c r="M12" s="107">
        <f t="shared" si="2"/>
        <v>0</v>
      </c>
      <c r="N12" s="107">
        <f t="shared" si="2"/>
        <v>0</v>
      </c>
      <c r="O12" s="107">
        <f t="shared" si="2"/>
        <v>0</v>
      </c>
      <c r="P12" s="107">
        <f t="shared" si="2"/>
        <v>0</v>
      </c>
      <c r="Q12" s="107">
        <f t="shared" si="2"/>
        <v>7</v>
      </c>
      <c r="R12" s="107">
        <f t="shared" si="2"/>
        <v>4</v>
      </c>
      <c r="S12" s="107">
        <f t="shared" si="2"/>
        <v>3</v>
      </c>
      <c r="T12" s="107">
        <f t="shared" si="2"/>
        <v>2</v>
      </c>
      <c r="U12" s="107">
        <f t="shared" si="2"/>
        <v>0</v>
      </c>
      <c r="V12" s="107">
        <f t="shared" si="2"/>
        <v>4</v>
      </c>
      <c r="W12" s="107">
        <f t="shared" si="2"/>
        <v>1</v>
      </c>
      <c r="X12" s="107">
        <f t="shared" si="2"/>
        <v>0</v>
      </c>
      <c r="Y12" s="107">
        <f t="shared" si="2"/>
        <v>4</v>
      </c>
      <c r="Z12" s="107">
        <f t="shared" si="2"/>
        <v>0</v>
      </c>
      <c r="AA12" s="107">
        <f t="shared" si="2"/>
        <v>3</v>
      </c>
      <c r="AB12" s="107">
        <f t="shared" si="2"/>
        <v>3</v>
      </c>
      <c r="AC12" s="107">
        <f t="shared" si="2"/>
        <v>2</v>
      </c>
      <c r="AD12" s="107">
        <f t="shared" si="2"/>
        <v>1</v>
      </c>
      <c r="AE12" s="107">
        <f t="shared" si="2"/>
        <v>3</v>
      </c>
      <c r="AF12" s="107">
        <f t="shared" si="2"/>
        <v>0</v>
      </c>
      <c r="AG12" s="107">
        <f t="shared" si="2"/>
        <v>0</v>
      </c>
      <c r="AH12" s="107">
        <f t="shared" si="2"/>
        <v>0</v>
      </c>
      <c r="AI12" s="107">
        <f t="shared" si="2"/>
        <v>3</v>
      </c>
      <c r="AJ12" s="107">
        <f t="shared" si="2"/>
        <v>3</v>
      </c>
      <c r="AK12" s="107">
        <f t="shared" si="2"/>
        <v>1</v>
      </c>
      <c r="AL12" s="107">
        <f t="shared" si="2"/>
        <v>0</v>
      </c>
      <c r="AM12" s="95">
        <f t="shared" si="2"/>
        <v>1</v>
      </c>
      <c r="AN12" s="95">
        <f t="shared" si="2"/>
        <v>0</v>
      </c>
      <c r="AO12" s="94"/>
      <c r="AP12" s="106">
        <f>SUM(C12:AN12)</f>
        <v>52</v>
      </c>
    </row>
    <row r="13" spans="1:42" ht="13" customHeight="1" x14ac:dyDescent="0.15">
      <c r="A13" s="112" t="s">
        <v>179</v>
      </c>
      <c r="B13" s="102"/>
      <c r="C13" s="104"/>
      <c r="D13" s="103"/>
      <c r="E13" s="104" t="s">
        <v>419</v>
      </c>
      <c r="F13" s="103"/>
      <c r="G13" s="104"/>
      <c r="H13" s="103" t="s">
        <v>419</v>
      </c>
      <c r="I13" s="104" t="s">
        <v>419</v>
      </c>
      <c r="J13" s="103" t="s">
        <v>419</v>
      </c>
      <c r="K13" s="104"/>
      <c r="L13" s="103"/>
      <c r="M13" s="104"/>
      <c r="N13" s="103"/>
      <c r="O13" s="104"/>
      <c r="P13" s="103"/>
      <c r="Q13" s="103" t="s">
        <v>419</v>
      </c>
      <c r="R13" s="103" t="s">
        <v>419</v>
      </c>
      <c r="S13" s="104"/>
      <c r="T13" s="103"/>
      <c r="U13" s="104"/>
      <c r="V13" s="103" t="s">
        <v>419</v>
      </c>
      <c r="W13" s="104"/>
      <c r="X13" s="103"/>
      <c r="Y13" s="104" t="s">
        <v>419</v>
      </c>
      <c r="Z13" s="103"/>
      <c r="AA13" s="104" t="s">
        <v>419</v>
      </c>
      <c r="AB13" s="103" t="s">
        <v>419</v>
      </c>
      <c r="AC13" s="104" t="s">
        <v>419</v>
      </c>
      <c r="AD13" s="103"/>
      <c r="AE13" s="104" t="s">
        <v>419</v>
      </c>
      <c r="AF13" s="103"/>
      <c r="AG13" s="104"/>
      <c r="AH13" s="103"/>
      <c r="AI13" s="104" t="s">
        <v>419</v>
      </c>
      <c r="AJ13" s="103" t="s">
        <v>419</v>
      </c>
      <c r="AK13" s="104" t="s">
        <v>419</v>
      </c>
      <c r="AL13" s="103"/>
      <c r="AM13" s="104"/>
      <c r="AN13" s="103"/>
      <c r="AO13" s="102"/>
      <c r="AP13" s="101">
        <f t="shared" ref="AP13:AP22" si="3">COUNTIF(C13:AN13,"x")</f>
        <v>15</v>
      </c>
    </row>
    <row r="14" spans="1:42" ht="13" customHeight="1" x14ac:dyDescent="0.15">
      <c r="A14" s="111" t="s">
        <v>554</v>
      </c>
      <c r="B14" s="110"/>
      <c r="C14" s="104"/>
      <c r="D14" s="104"/>
      <c r="E14" s="104"/>
      <c r="F14" s="104"/>
      <c r="G14" s="104"/>
      <c r="H14" s="104"/>
      <c r="I14" s="104"/>
      <c r="J14" s="104"/>
      <c r="K14" s="104"/>
      <c r="L14" s="104"/>
      <c r="M14" s="104"/>
      <c r="N14" s="104"/>
      <c r="O14" s="104"/>
      <c r="P14" s="104"/>
      <c r="Q14" s="104" t="s">
        <v>419</v>
      </c>
      <c r="R14" s="104" t="s">
        <v>419</v>
      </c>
      <c r="S14" s="104"/>
      <c r="T14" s="104" t="s">
        <v>419</v>
      </c>
      <c r="U14" s="104"/>
      <c r="V14" s="104" t="s">
        <v>419</v>
      </c>
      <c r="W14" s="104"/>
      <c r="X14" s="104"/>
      <c r="Y14" s="104" t="s">
        <v>419</v>
      </c>
      <c r="Z14" s="104"/>
      <c r="AA14" s="104" t="s">
        <v>419</v>
      </c>
      <c r="AB14" s="104" t="s">
        <v>419</v>
      </c>
      <c r="AC14" s="104"/>
      <c r="AD14" s="104"/>
      <c r="AE14" s="104" t="s">
        <v>419</v>
      </c>
      <c r="AF14" s="104"/>
      <c r="AG14" s="104"/>
      <c r="AH14" s="104"/>
      <c r="AI14" s="104" t="s">
        <v>419</v>
      </c>
      <c r="AJ14" s="104" t="s">
        <v>419</v>
      </c>
      <c r="AK14" s="104"/>
      <c r="AL14" s="104"/>
      <c r="AM14" s="104"/>
      <c r="AN14" s="104"/>
      <c r="AO14" s="110"/>
      <c r="AP14" s="101">
        <f t="shared" si="3"/>
        <v>10</v>
      </c>
    </row>
    <row r="15" spans="1:42" ht="13" customHeight="1" x14ac:dyDescent="0.15">
      <c r="A15" s="112" t="s">
        <v>572</v>
      </c>
      <c r="B15" s="102"/>
      <c r="C15" s="104"/>
      <c r="D15" s="103"/>
      <c r="E15" s="104"/>
      <c r="F15" s="103"/>
      <c r="G15" s="104"/>
      <c r="H15" s="103"/>
      <c r="I15" s="104"/>
      <c r="J15" s="103"/>
      <c r="K15" s="104"/>
      <c r="L15" s="103"/>
      <c r="M15" s="104"/>
      <c r="N15" s="103"/>
      <c r="O15" s="104"/>
      <c r="P15" s="103"/>
      <c r="Q15" s="103" t="s">
        <v>419</v>
      </c>
      <c r="R15" s="103" t="s">
        <v>419</v>
      </c>
      <c r="S15" s="104"/>
      <c r="T15" s="103"/>
      <c r="U15" s="104"/>
      <c r="V15" s="103" t="s">
        <v>419</v>
      </c>
      <c r="W15" s="104"/>
      <c r="X15" s="103"/>
      <c r="Y15" s="104" t="s">
        <v>419</v>
      </c>
      <c r="Z15" s="103"/>
      <c r="AA15" s="104" t="s">
        <v>419</v>
      </c>
      <c r="AB15" s="103"/>
      <c r="AC15" s="104" t="s">
        <v>419</v>
      </c>
      <c r="AD15" s="103"/>
      <c r="AE15" s="104" t="s">
        <v>419</v>
      </c>
      <c r="AF15" s="103"/>
      <c r="AG15" s="104"/>
      <c r="AH15" s="103"/>
      <c r="AI15" s="104"/>
      <c r="AJ15" s="103"/>
      <c r="AK15" s="104"/>
      <c r="AL15" s="103"/>
      <c r="AM15" s="104" t="s">
        <v>419</v>
      </c>
      <c r="AN15" s="103"/>
      <c r="AO15" s="102"/>
      <c r="AP15" s="101">
        <f t="shared" si="3"/>
        <v>8</v>
      </c>
    </row>
    <row r="16" spans="1:42" ht="13" customHeight="1" x14ac:dyDescent="0.15">
      <c r="A16" s="111" t="s">
        <v>571</v>
      </c>
      <c r="B16" s="110"/>
      <c r="C16" s="104"/>
      <c r="D16" s="104"/>
      <c r="E16" s="104" t="s">
        <v>419</v>
      </c>
      <c r="F16" s="104"/>
      <c r="G16" s="104"/>
      <c r="H16" s="104"/>
      <c r="I16" s="104"/>
      <c r="J16" s="104"/>
      <c r="K16" s="104"/>
      <c r="L16" s="104"/>
      <c r="M16" s="104"/>
      <c r="N16" s="104"/>
      <c r="O16" s="104"/>
      <c r="P16" s="104"/>
      <c r="Q16" s="104"/>
      <c r="R16" s="104"/>
      <c r="S16" s="104"/>
      <c r="T16" s="104"/>
      <c r="U16" s="104"/>
      <c r="V16" s="104"/>
      <c r="W16" s="104"/>
      <c r="X16" s="104"/>
      <c r="Y16" s="104"/>
      <c r="Z16" s="104"/>
      <c r="AA16" s="104"/>
      <c r="AB16" s="104" t="s">
        <v>419</v>
      </c>
      <c r="AC16" s="104"/>
      <c r="AD16" s="104"/>
      <c r="AE16" s="104"/>
      <c r="AF16" s="104"/>
      <c r="AG16" s="104"/>
      <c r="AH16" s="104"/>
      <c r="AI16" s="104"/>
      <c r="AJ16" s="104"/>
      <c r="AK16" s="104"/>
      <c r="AL16" s="104"/>
      <c r="AM16" s="104"/>
      <c r="AN16" s="104"/>
      <c r="AO16" s="110"/>
      <c r="AP16" s="101">
        <f t="shared" si="3"/>
        <v>2</v>
      </c>
    </row>
    <row r="17" spans="1:42" ht="13" customHeight="1" x14ac:dyDescent="0.15">
      <c r="A17" s="112" t="s">
        <v>555</v>
      </c>
      <c r="B17" s="102"/>
      <c r="C17" s="104"/>
      <c r="D17" s="103"/>
      <c r="E17" s="104"/>
      <c r="F17" s="103"/>
      <c r="G17" s="104"/>
      <c r="H17" s="103"/>
      <c r="I17" s="104"/>
      <c r="J17" s="103" t="s">
        <v>419</v>
      </c>
      <c r="K17" s="104"/>
      <c r="L17" s="103"/>
      <c r="M17" s="104"/>
      <c r="N17" s="103"/>
      <c r="O17" s="104"/>
      <c r="P17" s="103"/>
      <c r="Q17" s="103" t="s">
        <v>419</v>
      </c>
      <c r="R17" s="103" t="s">
        <v>419</v>
      </c>
      <c r="S17" s="104" t="s">
        <v>419</v>
      </c>
      <c r="T17" s="103"/>
      <c r="U17" s="104"/>
      <c r="V17" s="103" t="s">
        <v>419</v>
      </c>
      <c r="W17" s="104"/>
      <c r="X17" s="103"/>
      <c r="Y17" s="104" t="s">
        <v>419</v>
      </c>
      <c r="Z17" s="103"/>
      <c r="AA17" s="104"/>
      <c r="AB17" s="103"/>
      <c r="AC17" s="104"/>
      <c r="AD17" s="103"/>
      <c r="AE17" s="104"/>
      <c r="AF17" s="103"/>
      <c r="AG17" s="104"/>
      <c r="AH17" s="103"/>
      <c r="AI17" s="104"/>
      <c r="AJ17" s="103"/>
      <c r="AK17" s="104"/>
      <c r="AL17" s="103"/>
      <c r="AM17" s="104"/>
      <c r="AN17" s="103"/>
      <c r="AO17" s="102"/>
      <c r="AP17" s="101">
        <f t="shared" si="3"/>
        <v>6</v>
      </c>
    </row>
    <row r="18" spans="1:42" ht="13" customHeight="1" x14ac:dyDescent="0.15">
      <c r="A18" s="111" t="s">
        <v>556</v>
      </c>
      <c r="B18" s="110"/>
      <c r="C18" s="104"/>
      <c r="D18" s="104"/>
      <c r="E18" s="104"/>
      <c r="F18" s="104"/>
      <c r="G18" s="104"/>
      <c r="H18" s="104"/>
      <c r="I18" s="104"/>
      <c r="J18" s="104"/>
      <c r="K18" s="104"/>
      <c r="L18" s="104"/>
      <c r="M18" s="104"/>
      <c r="N18" s="104"/>
      <c r="O18" s="104"/>
      <c r="P18" s="104"/>
      <c r="Q18" s="104"/>
      <c r="R18" s="104"/>
      <c r="S18" s="104"/>
      <c r="T18" s="104" t="s">
        <v>419</v>
      </c>
      <c r="U18" s="104"/>
      <c r="V18" s="104"/>
      <c r="W18" s="104"/>
      <c r="X18" s="104"/>
      <c r="Y18" s="104"/>
      <c r="Z18" s="104"/>
      <c r="AA18" s="104"/>
      <c r="AB18" s="104"/>
      <c r="AC18" s="104"/>
      <c r="AD18" s="104"/>
      <c r="AE18" s="104"/>
      <c r="AF18" s="104"/>
      <c r="AG18" s="104"/>
      <c r="AH18" s="104"/>
      <c r="AI18" s="104" t="s">
        <v>419</v>
      </c>
      <c r="AJ18" s="104" t="s">
        <v>419</v>
      </c>
      <c r="AK18" s="104"/>
      <c r="AL18" s="104"/>
      <c r="AM18" s="104"/>
      <c r="AN18" s="104"/>
      <c r="AO18" s="110"/>
      <c r="AP18" s="101">
        <f t="shared" si="3"/>
        <v>3</v>
      </c>
    </row>
    <row r="19" spans="1:42" ht="13" customHeight="1" x14ac:dyDescent="0.15">
      <c r="A19" s="112" t="s">
        <v>557</v>
      </c>
      <c r="B19" s="102"/>
      <c r="C19" s="104"/>
      <c r="D19" s="103"/>
      <c r="E19" s="104" t="s">
        <v>419</v>
      </c>
      <c r="F19" s="103"/>
      <c r="G19" s="104"/>
      <c r="H19" s="103"/>
      <c r="I19" s="104"/>
      <c r="J19" s="103"/>
      <c r="K19" s="104"/>
      <c r="L19" s="103"/>
      <c r="M19" s="104"/>
      <c r="N19" s="103"/>
      <c r="O19" s="104"/>
      <c r="P19" s="103"/>
      <c r="Q19" s="103" t="s">
        <v>419</v>
      </c>
      <c r="R19" s="103"/>
      <c r="S19" s="104"/>
      <c r="T19" s="103"/>
      <c r="U19" s="104"/>
      <c r="V19" s="103"/>
      <c r="W19" s="104"/>
      <c r="X19" s="103"/>
      <c r="Y19" s="104"/>
      <c r="Z19" s="103"/>
      <c r="AA19" s="104"/>
      <c r="AB19" s="103"/>
      <c r="AC19" s="104"/>
      <c r="AD19" s="103"/>
      <c r="AE19" s="104"/>
      <c r="AF19" s="103"/>
      <c r="AG19" s="104"/>
      <c r="AH19" s="103"/>
      <c r="AI19" s="104"/>
      <c r="AJ19" s="103"/>
      <c r="AK19" s="104"/>
      <c r="AL19" s="103"/>
      <c r="AM19" s="104"/>
      <c r="AN19" s="103"/>
      <c r="AO19" s="102"/>
      <c r="AP19" s="101">
        <f t="shared" si="3"/>
        <v>2</v>
      </c>
    </row>
    <row r="20" spans="1:42" ht="13" customHeight="1" x14ac:dyDescent="0.15">
      <c r="A20" s="111" t="s">
        <v>558</v>
      </c>
      <c r="B20" s="110"/>
      <c r="C20" s="104"/>
      <c r="D20" s="104"/>
      <c r="E20" s="104"/>
      <c r="F20" s="104"/>
      <c r="G20" s="104"/>
      <c r="H20" s="104"/>
      <c r="I20" s="104"/>
      <c r="J20" s="104"/>
      <c r="K20" s="104"/>
      <c r="L20" s="104"/>
      <c r="M20" s="104"/>
      <c r="N20" s="104"/>
      <c r="O20" s="104"/>
      <c r="P20" s="104"/>
      <c r="Q20" s="104"/>
      <c r="R20" s="104"/>
      <c r="S20" s="104" t="s">
        <v>419</v>
      </c>
      <c r="T20" s="104"/>
      <c r="U20" s="104"/>
      <c r="V20" s="104"/>
      <c r="W20" s="104"/>
      <c r="X20" s="104"/>
      <c r="Y20" s="104"/>
      <c r="Z20" s="104"/>
      <c r="AA20" s="104"/>
      <c r="AB20" s="104"/>
      <c r="AC20" s="104"/>
      <c r="AD20" s="104"/>
      <c r="AE20" s="104"/>
      <c r="AF20" s="104"/>
      <c r="AG20" s="104"/>
      <c r="AH20" s="104"/>
      <c r="AI20" s="104"/>
      <c r="AJ20" s="104"/>
      <c r="AK20" s="104"/>
      <c r="AL20" s="104"/>
      <c r="AM20" s="104"/>
      <c r="AN20" s="104"/>
      <c r="AO20" s="110"/>
      <c r="AP20" s="101">
        <f t="shared" si="3"/>
        <v>1</v>
      </c>
    </row>
    <row r="21" spans="1:42" ht="13" customHeight="1" x14ac:dyDescent="0.15">
      <c r="A21" s="112" t="s">
        <v>559</v>
      </c>
      <c r="B21" s="102"/>
      <c r="C21" s="104"/>
      <c r="D21" s="103"/>
      <c r="E21" s="104"/>
      <c r="F21" s="103"/>
      <c r="G21" s="104"/>
      <c r="H21" s="103"/>
      <c r="I21" s="104"/>
      <c r="J21" s="103"/>
      <c r="K21" s="104"/>
      <c r="L21" s="103"/>
      <c r="M21" s="104"/>
      <c r="N21" s="103"/>
      <c r="O21" s="104"/>
      <c r="P21" s="103"/>
      <c r="Q21" s="103" t="s">
        <v>419</v>
      </c>
      <c r="R21" s="103"/>
      <c r="S21" s="104" t="s">
        <v>419</v>
      </c>
      <c r="T21" s="103"/>
      <c r="U21" s="104"/>
      <c r="V21" s="103"/>
      <c r="W21" s="104"/>
      <c r="X21" s="103"/>
      <c r="Y21" s="104"/>
      <c r="Z21" s="103"/>
      <c r="AA21" s="104"/>
      <c r="AB21" s="103"/>
      <c r="AC21" s="104"/>
      <c r="AD21" s="103"/>
      <c r="AE21" s="104"/>
      <c r="AF21" s="103"/>
      <c r="AG21" s="104"/>
      <c r="AH21" s="103"/>
      <c r="AI21" s="104"/>
      <c r="AJ21" s="103"/>
      <c r="AK21" s="104"/>
      <c r="AL21" s="103"/>
      <c r="AM21" s="104"/>
      <c r="AN21" s="103"/>
      <c r="AO21" s="102"/>
      <c r="AP21" s="101">
        <f t="shared" si="3"/>
        <v>2</v>
      </c>
    </row>
    <row r="22" spans="1:42" ht="13" customHeight="1" x14ac:dyDescent="0.15">
      <c r="A22" s="111" t="s">
        <v>560</v>
      </c>
      <c r="B22" s="110"/>
      <c r="C22" s="104"/>
      <c r="D22" s="104"/>
      <c r="E22" s="104"/>
      <c r="F22" s="104"/>
      <c r="G22" s="104"/>
      <c r="H22" s="104"/>
      <c r="I22" s="104"/>
      <c r="J22" s="104"/>
      <c r="K22" s="104"/>
      <c r="L22" s="104"/>
      <c r="M22" s="104"/>
      <c r="N22" s="104"/>
      <c r="O22" s="104"/>
      <c r="P22" s="104"/>
      <c r="Q22" s="104" t="s">
        <v>419</v>
      </c>
      <c r="R22" s="104"/>
      <c r="S22" s="104"/>
      <c r="T22" s="104"/>
      <c r="U22" s="104"/>
      <c r="V22" s="104"/>
      <c r="W22" s="104" t="s">
        <v>419</v>
      </c>
      <c r="X22" s="104"/>
      <c r="Y22" s="104"/>
      <c r="Z22" s="104"/>
      <c r="AA22" s="104"/>
      <c r="AB22" s="104"/>
      <c r="AC22" s="104"/>
      <c r="AD22" s="104" t="s">
        <v>419</v>
      </c>
      <c r="AE22" s="104"/>
      <c r="AF22" s="104"/>
      <c r="AG22" s="104"/>
      <c r="AH22" s="104"/>
      <c r="AI22" s="104"/>
      <c r="AJ22" s="104"/>
      <c r="AK22" s="104"/>
      <c r="AL22" s="104"/>
      <c r="AM22" s="104"/>
      <c r="AN22" s="104"/>
      <c r="AO22" s="110"/>
      <c r="AP22" s="101">
        <f t="shared" si="3"/>
        <v>3</v>
      </c>
    </row>
    <row r="23" spans="1:42" ht="13" customHeight="1" x14ac:dyDescent="0.15">
      <c r="A23" s="109" t="s">
        <v>546</v>
      </c>
      <c r="B23" s="108"/>
      <c r="C23" s="107">
        <f t="shared" ref="C23:AN23" si="4">COUNTIF(C24:C24,"x")</f>
        <v>0</v>
      </c>
      <c r="D23" s="107">
        <f t="shared" si="4"/>
        <v>0</v>
      </c>
      <c r="E23" s="107">
        <f t="shared" si="4"/>
        <v>0</v>
      </c>
      <c r="F23" s="107">
        <f t="shared" si="4"/>
        <v>0</v>
      </c>
      <c r="G23" s="107">
        <f t="shared" si="4"/>
        <v>0</v>
      </c>
      <c r="H23" s="107">
        <f t="shared" si="4"/>
        <v>0</v>
      </c>
      <c r="I23" s="107">
        <f t="shared" si="4"/>
        <v>0</v>
      </c>
      <c r="J23" s="107">
        <f t="shared" si="4"/>
        <v>0</v>
      </c>
      <c r="K23" s="107">
        <f t="shared" si="4"/>
        <v>0</v>
      </c>
      <c r="L23" s="107">
        <f t="shared" si="4"/>
        <v>0</v>
      </c>
      <c r="M23" s="107">
        <f t="shared" si="4"/>
        <v>0</v>
      </c>
      <c r="N23" s="107">
        <f t="shared" si="4"/>
        <v>0</v>
      </c>
      <c r="O23" s="107">
        <f t="shared" si="4"/>
        <v>0</v>
      </c>
      <c r="P23" s="107">
        <f t="shared" si="4"/>
        <v>0</v>
      </c>
      <c r="Q23" s="107">
        <f t="shared" si="4"/>
        <v>1</v>
      </c>
      <c r="R23" s="107">
        <f t="shared" si="4"/>
        <v>0</v>
      </c>
      <c r="S23" s="107">
        <f t="shared" si="4"/>
        <v>0</v>
      </c>
      <c r="T23" s="107">
        <f t="shared" si="4"/>
        <v>0</v>
      </c>
      <c r="U23" s="107">
        <f t="shared" si="4"/>
        <v>0</v>
      </c>
      <c r="V23" s="107">
        <f t="shared" si="4"/>
        <v>0</v>
      </c>
      <c r="W23" s="107">
        <f t="shared" si="4"/>
        <v>0</v>
      </c>
      <c r="X23" s="107">
        <f t="shared" si="4"/>
        <v>0</v>
      </c>
      <c r="Y23" s="107">
        <f t="shared" si="4"/>
        <v>0</v>
      </c>
      <c r="Z23" s="107">
        <f t="shared" si="4"/>
        <v>0</v>
      </c>
      <c r="AA23" s="107">
        <f t="shared" si="4"/>
        <v>0</v>
      </c>
      <c r="AB23" s="107">
        <f t="shared" si="4"/>
        <v>1</v>
      </c>
      <c r="AC23" s="107">
        <f t="shared" si="4"/>
        <v>0</v>
      </c>
      <c r="AD23" s="107">
        <f t="shared" si="4"/>
        <v>0</v>
      </c>
      <c r="AE23" s="107">
        <f t="shared" si="4"/>
        <v>0</v>
      </c>
      <c r="AF23" s="107">
        <f t="shared" si="4"/>
        <v>0</v>
      </c>
      <c r="AG23" s="107">
        <f t="shared" si="4"/>
        <v>0</v>
      </c>
      <c r="AH23" s="107">
        <f t="shared" si="4"/>
        <v>0</v>
      </c>
      <c r="AI23" s="107">
        <f t="shared" si="4"/>
        <v>0</v>
      </c>
      <c r="AJ23" s="107">
        <f t="shared" si="4"/>
        <v>0</v>
      </c>
      <c r="AK23" s="107">
        <f t="shared" si="4"/>
        <v>0</v>
      </c>
      <c r="AL23" s="107">
        <f t="shared" si="4"/>
        <v>0</v>
      </c>
      <c r="AM23" s="95">
        <f t="shared" si="4"/>
        <v>0</v>
      </c>
      <c r="AN23" s="95">
        <f t="shared" si="4"/>
        <v>0</v>
      </c>
      <c r="AO23" s="94"/>
      <c r="AP23" s="106">
        <f>SUM(C23:AN23)</f>
        <v>2</v>
      </c>
    </row>
    <row r="24" spans="1:42" ht="13" customHeight="1" x14ac:dyDescent="0.15">
      <c r="A24" s="105" t="s">
        <v>549</v>
      </c>
      <c r="B24" s="102"/>
      <c r="C24" s="104"/>
      <c r="D24" s="103"/>
      <c r="E24" s="104"/>
      <c r="F24" s="103"/>
      <c r="G24" s="104"/>
      <c r="H24" s="103"/>
      <c r="I24" s="104"/>
      <c r="J24" s="103"/>
      <c r="K24" s="104"/>
      <c r="L24" s="103"/>
      <c r="M24" s="104"/>
      <c r="N24" s="103"/>
      <c r="O24" s="104"/>
      <c r="P24" s="103"/>
      <c r="Q24" s="104" t="s">
        <v>419</v>
      </c>
      <c r="R24" s="103"/>
      <c r="S24" s="104"/>
      <c r="T24" s="103"/>
      <c r="U24" s="104"/>
      <c r="V24" s="103"/>
      <c r="W24" s="104"/>
      <c r="X24" s="103"/>
      <c r="Y24" s="104"/>
      <c r="Z24" s="103"/>
      <c r="AA24" s="104"/>
      <c r="AB24" s="103" t="s">
        <v>419</v>
      </c>
      <c r="AC24" s="104"/>
      <c r="AD24" s="103"/>
      <c r="AE24" s="104"/>
      <c r="AF24" s="103"/>
      <c r="AG24" s="104"/>
      <c r="AH24" s="103"/>
      <c r="AI24" s="104"/>
      <c r="AJ24" s="103"/>
      <c r="AK24" s="104"/>
      <c r="AL24" s="103"/>
      <c r="AM24" s="104"/>
      <c r="AN24" s="103"/>
      <c r="AO24" s="102"/>
      <c r="AP24" s="101">
        <f>COUNTIF(C24:AN24,"x")</f>
        <v>2</v>
      </c>
    </row>
    <row r="25" spans="1:42" s="78" customFormat="1" ht="3" customHeight="1" x14ac:dyDescent="0.15">
      <c r="A25" s="100"/>
      <c r="B25" s="98"/>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8"/>
      <c r="AP25" s="97"/>
    </row>
    <row r="26" spans="1:42" x14ac:dyDescent="0.15">
      <c r="A26" s="96" t="s">
        <v>537</v>
      </c>
      <c r="B26" s="94"/>
      <c r="C26" s="95">
        <f t="shared" ref="C26:AN26" si="5">C2+C12+C23</f>
        <v>5</v>
      </c>
      <c r="D26" s="95">
        <f t="shared" si="5"/>
        <v>0</v>
      </c>
      <c r="E26" s="95">
        <f t="shared" si="5"/>
        <v>6</v>
      </c>
      <c r="F26" s="95">
        <f t="shared" si="5"/>
        <v>1</v>
      </c>
      <c r="G26" s="95">
        <f t="shared" si="5"/>
        <v>2</v>
      </c>
      <c r="H26" s="95">
        <f t="shared" si="5"/>
        <v>4</v>
      </c>
      <c r="I26" s="95">
        <f t="shared" si="5"/>
        <v>3</v>
      </c>
      <c r="J26" s="95">
        <f t="shared" si="5"/>
        <v>5</v>
      </c>
      <c r="K26" s="95">
        <f t="shared" si="5"/>
        <v>0</v>
      </c>
      <c r="L26" s="95">
        <f t="shared" si="5"/>
        <v>0</v>
      </c>
      <c r="M26" s="95">
        <f t="shared" si="5"/>
        <v>0</v>
      </c>
      <c r="N26" s="95">
        <f t="shared" si="5"/>
        <v>3</v>
      </c>
      <c r="O26" s="95">
        <f t="shared" si="5"/>
        <v>0</v>
      </c>
      <c r="P26" s="95">
        <f t="shared" si="5"/>
        <v>0</v>
      </c>
      <c r="Q26" s="95">
        <f t="shared" si="5"/>
        <v>12</v>
      </c>
      <c r="R26" s="95">
        <f t="shared" si="5"/>
        <v>8</v>
      </c>
      <c r="S26" s="95">
        <f t="shared" si="5"/>
        <v>6</v>
      </c>
      <c r="T26" s="95">
        <f t="shared" si="5"/>
        <v>5</v>
      </c>
      <c r="U26" s="95">
        <f t="shared" si="5"/>
        <v>1</v>
      </c>
      <c r="V26" s="95">
        <f t="shared" si="5"/>
        <v>8</v>
      </c>
      <c r="W26" s="95">
        <f t="shared" si="5"/>
        <v>5</v>
      </c>
      <c r="X26" s="95">
        <f t="shared" si="5"/>
        <v>0</v>
      </c>
      <c r="Y26" s="95">
        <f t="shared" si="5"/>
        <v>7</v>
      </c>
      <c r="Z26" s="95">
        <f t="shared" si="5"/>
        <v>5</v>
      </c>
      <c r="AA26" s="95">
        <f t="shared" si="5"/>
        <v>6</v>
      </c>
      <c r="AB26" s="95">
        <f t="shared" si="5"/>
        <v>7</v>
      </c>
      <c r="AC26" s="95">
        <f t="shared" si="5"/>
        <v>5</v>
      </c>
      <c r="AD26" s="95">
        <f t="shared" si="5"/>
        <v>2</v>
      </c>
      <c r="AE26" s="95">
        <f t="shared" si="5"/>
        <v>7</v>
      </c>
      <c r="AF26" s="95">
        <f t="shared" si="5"/>
        <v>0</v>
      </c>
      <c r="AG26" s="95">
        <f t="shared" si="5"/>
        <v>0</v>
      </c>
      <c r="AH26" s="95">
        <f t="shared" si="5"/>
        <v>3</v>
      </c>
      <c r="AI26" s="95">
        <f t="shared" si="5"/>
        <v>7</v>
      </c>
      <c r="AJ26" s="95">
        <f t="shared" si="5"/>
        <v>4</v>
      </c>
      <c r="AK26" s="95">
        <f t="shared" si="5"/>
        <v>4</v>
      </c>
      <c r="AL26" s="95">
        <f t="shared" si="5"/>
        <v>1</v>
      </c>
      <c r="AM26" s="95">
        <f t="shared" si="5"/>
        <v>1</v>
      </c>
      <c r="AN26" s="95">
        <f t="shared" si="5"/>
        <v>2</v>
      </c>
      <c r="AO26" s="94"/>
      <c r="AP26" s="93">
        <f>AP2+AP12+AP23</f>
        <v>135</v>
      </c>
    </row>
  </sheetData>
  <conditionalFormatting sqref="C6:AN6 C5:AM5 C8:AN9 C7:AM7 C13:P15 R13:AN15 C2:AN4 C12:AL12 C24:AN24 C23:AL23">
    <cfRule type="cellIs" dxfId="32" priority="19" operator="equal">
      <formula>"x"</formula>
    </cfRule>
  </conditionalFormatting>
  <conditionalFormatting sqref="AN5">
    <cfRule type="cellIs" dxfId="31" priority="18" operator="equal">
      <formula>"x"</formula>
    </cfRule>
  </conditionalFormatting>
  <conditionalFormatting sqref="AN7">
    <cfRule type="cellIs" dxfId="30" priority="17" operator="equal">
      <formula>"x"</formula>
    </cfRule>
  </conditionalFormatting>
  <conditionalFormatting sqref="C10:AN11">
    <cfRule type="cellIs" dxfId="29" priority="16" operator="equal">
      <formula>"x"</formula>
    </cfRule>
  </conditionalFormatting>
  <conditionalFormatting sqref="C16:P17 R16:AN17">
    <cfRule type="cellIs" dxfId="28" priority="15" operator="equal">
      <formula>"x"</formula>
    </cfRule>
  </conditionalFormatting>
  <conditionalFormatting sqref="C18:P19 R18:AN19">
    <cfRule type="cellIs" dxfId="27" priority="14" operator="equal">
      <formula>"x"</formula>
    </cfRule>
  </conditionalFormatting>
  <conditionalFormatting sqref="C20:P21 R20:AN21">
    <cfRule type="cellIs" dxfId="26" priority="13" operator="equal">
      <formula>"x"</formula>
    </cfRule>
  </conditionalFormatting>
  <conditionalFormatting sqref="C22:P22 R22:AN22">
    <cfRule type="cellIs" dxfId="25" priority="12" operator="equal">
      <formula>"x"</formula>
    </cfRule>
  </conditionalFormatting>
  <conditionalFormatting sqref="Q13:Q15">
    <cfRule type="cellIs" dxfId="24" priority="11" operator="equal">
      <formula>"x"</formula>
    </cfRule>
  </conditionalFormatting>
  <conditionalFormatting sqref="Q16:Q17">
    <cfRule type="cellIs" dxfId="23" priority="10" operator="equal">
      <formula>"x"</formula>
    </cfRule>
  </conditionalFormatting>
  <conditionalFormatting sqref="Q18:Q19">
    <cfRule type="cellIs" dxfId="22" priority="9" operator="equal">
      <formula>"x"</formula>
    </cfRule>
  </conditionalFormatting>
  <conditionalFormatting sqref="Q20:Q21">
    <cfRule type="cellIs" dxfId="21" priority="8" operator="equal">
      <formula>"x"</formula>
    </cfRule>
  </conditionalFormatting>
  <conditionalFormatting sqref="Q22">
    <cfRule type="cellIs" dxfId="20" priority="7" operator="equal">
      <formula>"x"</formula>
    </cfRule>
  </conditionalFormatting>
  <conditionalFormatting sqref="AM12:AN12">
    <cfRule type="cellIs" dxfId="19" priority="6" operator="equal">
      <formula>"x"</formula>
    </cfRule>
  </conditionalFormatting>
  <conditionalFormatting sqref="AM23:AN23">
    <cfRule type="cellIs" dxfId="18" priority="5" operator="equal">
      <formula>"x"</formula>
    </cfRule>
  </conditionalFormatting>
  <conditionalFormatting sqref="C2:AP2">
    <cfRule type="cellIs" dxfId="17" priority="4" operator="greaterThan">
      <formula>0</formula>
    </cfRule>
  </conditionalFormatting>
  <conditionalFormatting sqref="C12:AP12">
    <cfRule type="cellIs" dxfId="16" priority="3" operator="greaterThan">
      <formula>0</formula>
    </cfRule>
  </conditionalFormatting>
  <conditionalFormatting sqref="C23:AP23">
    <cfRule type="cellIs" dxfId="15" priority="2" operator="greaterThan">
      <formula>0</formula>
    </cfRule>
  </conditionalFormatting>
  <conditionalFormatting sqref="C26:AP26">
    <cfRule type="cellIs" dxfId="14" priority="1" operator="greaterThan">
      <formula>0</formula>
    </cfRule>
  </conditionalFormatting>
  <pageMargins left="0.7" right="0.7" top="0.78740157499999996" bottom="0.78740157499999996" header="0.3" footer="0.3"/>
  <ignoredErrors>
    <ignoredError sqref="AP12 AP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A0F3-4A9E-E446-A0A8-AC962E453DE1}">
  <dimension ref="A1:E12"/>
  <sheetViews>
    <sheetView zoomScale="130" zoomScaleNormal="130" workbookViewId="0">
      <selection activeCell="G19" sqref="G19"/>
    </sheetView>
  </sheetViews>
  <sheetFormatPr baseColWidth="10" defaultColWidth="10.83203125" defaultRowHeight="15" x14ac:dyDescent="0.2"/>
  <cols>
    <col min="1" max="1" width="5.33203125" style="1" customWidth="1"/>
    <col min="2" max="2" width="27.83203125" style="1" customWidth="1"/>
    <col min="3" max="3" width="0.6640625" style="1" customWidth="1"/>
    <col min="4" max="4" width="5.33203125" style="1" customWidth="1"/>
    <col min="5" max="5" width="27.83203125" style="1" customWidth="1"/>
    <col min="6" max="16384" width="10.83203125" style="1"/>
  </cols>
  <sheetData>
    <row r="1" spans="1:5" x14ac:dyDescent="0.2">
      <c r="A1" s="30" t="s">
        <v>33</v>
      </c>
      <c r="B1" s="30" t="s">
        <v>34</v>
      </c>
      <c r="C1" s="114"/>
      <c r="D1" s="30" t="s">
        <v>193</v>
      </c>
      <c r="E1" s="30" t="s">
        <v>195</v>
      </c>
    </row>
    <row r="2" spans="1:5" x14ac:dyDescent="0.2">
      <c r="A2" s="30" t="s">
        <v>415</v>
      </c>
      <c r="B2" s="30" t="s">
        <v>416</v>
      </c>
      <c r="C2" s="114"/>
      <c r="D2" s="30" t="s">
        <v>13</v>
      </c>
      <c r="E2" s="30" t="s">
        <v>194</v>
      </c>
    </row>
    <row r="3" spans="1:5" x14ac:dyDescent="0.2">
      <c r="A3" s="30" t="s">
        <v>305</v>
      </c>
      <c r="B3" s="30" t="s">
        <v>306</v>
      </c>
      <c r="C3" s="114"/>
      <c r="D3" s="30" t="s">
        <v>145</v>
      </c>
      <c r="E3" s="30" t="s">
        <v>146</v>
      </c>
    </row>
    <row r="4" spans="1:5" x14ac:dyDescent="0.2">
      <c r="A4" s="30" t="s">
        <v>153</v>
      </c>
      <c r="B4" s="30" t="s">
        <v>154</v>
      </c>
      <c r="C4" s="114"/>
      <c r="D4" s="30" t="s">
        <v>81</v>
      </c>
      <c r="E4" s="30" t="s">
        <v>82</v>
      </c>
    </row>
    <row r="5" spans="1:5" x14ac:dyDescent="0.2">
      <c r="A5" s="30" t="s">
        <v>2</v>
      </c>
      <c r="B5" s="30" t="s">
        <v>158</v>
      </c>
      <c r="C5" s="114"/>
      <c r="D5" s="30" t="s">
        <v>126</v>
      </c>
      <c r="E5" s="30" t="s">
        <v>127</v>
      </c>
    </row>
    <row r="6" spans="1:5" x14ac:dyDescent="0.2">
      <c r="A6" s="30" t="s">
        <v>307</v>
      </c>
      <c r="B6" s="30" t="s">
        <v>308</v>
      </c>
      <c r="C6" s="114"/>
      <c r="D6" s="30" t="s">
        <v>133</v>
      </c>
      <c r="E6" s="30" t="s">
        <v>134</v>
      </c>
    </row>
    <row r="7" spans="1:5" x14ac:dyDescent="0.2">
      <c r="A7" s="30" t="s">
        <v>37</v>
      </c>
      <c r="B7" s="30" t="s">
        <v>38</v>
      </c>
      <c r="C7" s="114"/>
      <c r="D7" s="30" t="s">
        <v>312</v>
      </c>
      <c r="E7" s="30" t="s">
        <v>313</v>
      </c>
    </row>
    <row r="8" spans="1:5" x14ac:dyDescent="0.2">
      <c r="A8" s="30" t="s">
        <v>128</v>
      </c>
      <c r="B8" s="30" t="s">
        <v>129</v>
      </c>
      <c r="C8" s="114"/>
      <c r="D8" s="30" t="s">
        <v>17</v>
      </c>
      <c r="E8" s="30" t="s">
        <v>18</v>
      </c>
    </row>
    <row r="9" spans="1:5" x14ac:dyDescent="0.2">
      <c r="A9" s="30" t="s">
        <v>20</v>
      </c>
      <c r="B9" s="30" t="s">
        <v>21</v>
      </c>
      <c r="C9" s="114"/>
      <c r="D9" s="30" t="s">
        <v>303</v>
      </c>
      <c r="E9" s="30" t="s">
        <v>304</v>
      </c>
    </row>
    <row r="10" spans="1:5" x14ac:dyDescent="0.2">
      <c r="A10" s="30" t="s">
        <v>219</v>
      </c>
      <c r="B10" s="30" t="s">
        <v>152</v>
      </c>
      <c r="C10" s="114"/>
      <c r="D10" s="30" t="s">
        <v>66</v>
      </c>
      <c r="E10" s="30" t="s">
        <v>67</v>
      </c>
    </row>
    <row r="11" spans="1:5" x14ac:dyDescent="0.2">
      <c r="A11" s="30" t="s">
        <v>42</v>
      </c>
      <c r="B11" s="30" t="s">
        <v>43</v>
      </c>
      <c r="C11" s="114"/>
      <c r="D11" s="30" t="s">
        <v>16</v>
      </c>
      <c r="E11" s="30" t="s">
        <v>19</v>
      </c>
    </row>
    <row r="12" spans="1:5" x14ac:dyDescent="0.2">
      <c r="A12" s="30" t="s">
        <v>35</v>
      </c>
      <c r="B12" s="30" t="s">
        <v>36</v>
      </c>
      <c r="C12" s="114"/>
      <c r="D12" s="30" t="s">
        <v>104</v>
      </c>
      <c r="E12" s="30" t="s">
        <v>105</v>
      </c>
    </row>
  </sheetData>
  <sortState xmlns:xlrd2="http://schemas.microsoft.com/office/spreadsheetml/2017/richdata2" ref="A1:B24">
    <sortCondition ref="A1:A24"/>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20B80-27B8-9845-93E8-EF2BF1698D37}">
  <sheetPr>
    <outlinePr summaryBelow="0"/>
  </sheetPr>
  <dimension ref="A1:N39"/>
  <sheetViews>
    <sheetView zoomScale="151" zoomScaleNormal="151" workbookViewId="0">
      <pane xSplit="1" ySplit="1" topLeftCell="B2" activePane="bottomRight" state="frozen"/>
      <selection activeCell="C3" sqref="C3"/>
      <selection pane="topRight" activeCell="C3" sqref="C3"/>
      <selection pane="bottomLeft" activeCell="C3" sqref="C3"/>
      <selection pane="bottomRight" activeCell="C3" sqref="C3"/>
    </sheetView>
  </sheetViews>
  <sheetFormatPr baseColWidth="10" defaultColWidth="9.1640625" defaultRowHeight="11" x14ac:dyDescent="0.15"/>
  <cols>
    <col min="1" max="1" width="10.6640625" style="82" bestFit="1" customWidth="1"/>
    <col min="2" max="2" width="3.5" style="83" customWidth="1"/>
    <col min="3" max="3" width="25.83203125" style="84" customWidth="1"/>
    <col min="4" max="4" width="10" style="85" bestFit="1" customWidth="1"/>
    <col min="5" max="5" width="11.83203125" style="85" customWidth="1"/>
    <col min="6" max="6" width="7.33203125" style="85" bestFit="1" customWidth="1"/>
    <col min="7" max="7" width="8.5" style="85" customWidth="1"/>
    <col min="8" max="8" width="24.6640625" style="85" customWidth="1"/>
    <col min="9" max="9" width="12.83203125" style="85" customWidth="1"/>
    <col min="10" max="10" width="21.33203125" style="85" bestFit="1" customWidth="1"/>
    <col min="11" max="11" width="6.83203125" style="85" bestFit="1" customWidth="1"/>
    <col min="12" max="12" width="13.33203125" style="85" customWidth="1"/>
    <col min="13" max="13" width="9.6640625" style="85" bestFit="1" customWidth="1"/>
    <col min="14" max="14" width="18.83203125" style="85" customWidth="1"/>
    <col min="15" max="16384" width="9.1640625" style="80"/>
  </cols>
  <sheetData>
    <row r="1" spans="1:14" s="79" customFormat="1" ht="24" x14ac:dyDescent="0.15">
      <c r="A1" s="86" t="s">
        <v>1</v>
      </c>
      <c r="B1" s="87" t="s">
        <v>0</v>
      </c>
      <c r="C1" s="86" t="s">
        <v>7</v>
      </c>
      <c r="D1" s="86" t="s">
        <v>197</v>
      </c>
      <c r="E1" s="86" t="s">
        <v>14</v>
      </c>
      <c r="F1" s="86" t="s">
        <v>27</v>
      </c>
      <c r="G1" s="86" t="s">
        <v>4</v>
      </c>
      <c r="H1" s="86" t="s">
        <v>8</v>
      </c>
      <c r="I1" s="86" t="s">
        <v>41</v>
      </c>
      <c r="J1" s="86" t="s">
        <v>212</v>
      </c>
      <c r="K1" s="86" t="s">
        <v>5</v>
      </c>
      <c r="L1" s="86" t="s">
        <v>6</v>
      </c>
      <c r="M1" s="86" t="s">
        <v>3</v>
      </c>
      <c r="N1" s="86" t="s">
        <v>204</v>
      </c>
    </row>
    <row r="2" spans="1:14" ht="36" x14ac:dyDescent="0.15">
      <c r="A2" s="88" t="s">
        <v>374</v>
      </c>
      <c r="B2" s="7">
        <v>2016</v>
      </c>
      <c r="C2" s="88" t="s">
        <v>654</v>
      </c>
      <c r="D2" s="35" t="s">
        <v>237</v>
      </c>
      <c r="E2" s="35" t="s">
        <v>235</v>
      </c>
      <c r="F2" s="35" t="s">
        <v>236</v>
      </c>
      <c r="G2" s="89" t="s">
        <v>417</v>
      </c>
      <c r="H2" s="35" t="s">
        <v>298</v>
      </c>
      <c r="I2" s="35" t="s">
        <v>239</v>
      </c>
      <c r="J2" s="35" t="s">
        <v>240</v>
      </c>
      <c r="K2" s="35">
        <v>86</v>
      </c>
      <c r="L2" s="35">
        <v>141</v>
      </c>
      <c r="M2" s="35" t="s">
        <v>238</v>
      </c>
      <c r="N2" s="35" t="s">
        <v>569</v>
      </c>
    </row>
    <row r="3" spans="1:14" ht="36" x14ac:dyDescent="0.15">
      <c r="A3" s="88" t="s">
        <v>361</v>
      </c>
      <c r="B3" s="7">
        <v>2010</v>
      </c>
      <c r="C3" s="88" t="s">
        <v>9</v>
      </c>
      <c r="D3" s="35" t="s">
        <v>213</v>
      </c>
      <c r="E3" s="35" t="s">
        <v>50</v>
      </c>
      <c r="F3" s="35" t="s">
        <v>28</v>
      </c>
      <c r="G3" s="35" t="s">
        <v>15</v>
      </c>
      <c r="H3" s="35" t="s">
        <v>10</v>
      </c>
      <c r="I3" s="35" t="s">
        <v>11</v>
      </c>
      <c r="J3" s="35" t="s">
        <v>12</v>
      </c>
      <c r="K3" s="35" t="s">
        <v>13</v>
      </c>
      <c r="L3" s="35">
        <v>346</v>
      </c>
      <c r="M3" s="35" t="s">
        <v>13</v>
      </c>
      <c r="N3" s="35" t="s">
        <v>13</v>
      </c>
    </row>
    <row r="4" spans="1:14" ht="36" x14ac:dyDescent="0.15">
      <c r="A4" s="90" t="s">
        <v>362</v>
      </c>
      <c r="B4" s="7">
        <v>2010</v>
      </c>
      <c r="C4" s="90" t="s">
        <v>22</v>
      </c>
      <c r="D4" s="89" t="s">
        <v>241</v>
      </c>
      <c r="E4" s="89" t="s">
        <v>48</v>
      </c>
      <c r="F4" s="89" t="s">
        <v>29</v>
      </c>
      <c r="G4" s="89" t="s">
        <v>538</v>
      </c>
      <c r="H4" s="89" t="s">
        <v>23</v>
      </c>
      <c r="I4" s="89" t="s">
        <v>11</v>
      </c>
      <c r="J4" s="89" t="s">
        <v>25</v>
      </c>
      <c r="K4" s="89" t="s">
        <v>13</v>
      </c>
      <c r="L4" s="89" t="s">
        <v>563</v>
      </c>
      <c r="M4" s="89" t="s">
        <v>26</v>
      </c>
      <c r="N4" s="89" t="s">
        <v>13</v>
      </c>
    </row>
    <row r="5" spans="1:14" ht="48" x14ac:dyDescent="0.15">
      <c r="A5" s="88" t="s">
        <v>388</v>
      </c>
      <c r="B5" s="7">
        <v>2019</v>
      </c>
      <c r="C5" s="88" t="s">
        <v>32</v>
      </c>
      <c r="D5" s="35" t="s">
        <v>242</v>
      </c>
      <c r="E5" s="35" t="s">
        <v>49</v>
      </c>
      <c r="F5" s="35" t="s">
        <v>30</v>
      </c>
      <c r="G5" s="35" t="s">
        <v>31</v>
      </c>
      <c r="H5" s="35" t="s">
        <v>300</v>
      </c>
      <c r="I5" s="35" t="s">
        <v>325</v>
      </c>
      <c r="J5" s="35" t="s">
        <v>243</v>
      </c>
      <c r="K5" s="35" t="s">
        <v>13</v>
      </c>
      <c r="L5" s="35">
        <v>4218</v>
      </c>
      <c r="M5" s="35" t="s">
        <v>577</v>
      </c>
      <c r="N5" s="35" t="s">
        <v>13</v>
      </c>
    </row>
    <row r="6" spans="1:14" ht="96" x14ac:dyDescent="0.15">
      <c r="A6" s="88" t="s">
        <v>389</v>
      </c>
      <c r="B6" s="21">
        <v>2019</v>
      </c>
      <c r="C6" s="90" t="s">
        <v>121</v>
      </c>
      <c r="D6" s="89" t="s">
        <v>441</v>
      </c>
      <c r="E6" s="89" t="s">
        <v>442</v>
      </c>
      <c r="F6" s="89" t="s">
        <v>39</v>
      </c>
      <c r="G6" s="89" t="s">
        <v>44</v>
      </c>
      <c r="H6" s="89" t="s">
        <v>301</v>
      </c>
      <c r="I6" s="89" t="s">
        <v>283</v>
      </c>
      <c r="J6" s="89" t="s">
        <v>13</v>
      </c>
      <c r="K6" s="89">
        <v>1825</v>
      </c>
      <c r="L6" s="89" t="s">
        <v>597</v>
      </c>
      <c r="M6" s="89" t="s">
        <v>578</v>
      </c>
      <c r="N6" s="89" t="s">
        <v>335</v>
      </c>
    </row>
    <row r="7" spans="1:14" ht="48" x14ac:dyDescent="0.15">
      <c r="A7" s="88" t="s">
        <v>381</v>
      </c>
      <c r="B7" s="7">
        <v>2018</v>
      </c>
      <c r="C7" s="88" t="s">
        <v>198</v>
      </c>
      <c r="D7" s="35" t="s">
        <v>210</v>
      </c>
      <c r="E7" s="35" t="s">
        <v>199</v>
      </c>
      <c r="F7" s="35" t="s">
        <v>200</v>
      </c>
      <c r="G7" s="35" t="s">
        <v>201</v>
      </c>
      <c r="H7" s="35" t="s">
        <v>202</v>
      </c>
      <c r="I7" s="35" t="s">
        <v>51</v>
      </c>
      <c r="J7" s="35" t="s">
        <v>203</v>
      </c>
      <c r="K7" s="35" t="s">
        <v>13</v>
      </c>
      <c r="L7" s="35" t="s">
        <v>598</v>
      </c>
      <c r="M7" s="35" t="s">
        <v>596</v>
      </c>
      <c r="N7" s="35" t="s">
        <v>13</v>
      </c>
    </row>
    <row r="8" spans="1:14" ht="48" x14ac:dyDescent="0.15">
      <c r="A8" s="90" t="s">
        <v>382</v>
      </c>
      <c r="B8" s="21">
        <v>2017</v>
      </c>
      <c r="C8" s="92" t="s">
        <v>205</v>
      </c>
      <c r="D8" s="91" t="s">
        <v>209</v>
      </c>
      <c r="E8" s="91" t="s">
        <v>206</v>
      </c>
      <c r="F8" s="91" t="s">
        <v>207</v>
      </c>
      <c r="G8" s="91" t="s">
        <v>201</v>
      </c>
      <c r="H8" s="91" t="s">
        <v>302</v>
      </c>
      <c r="I8" s="91" t="s">
        <v>287</v>
      </c>
      <c r="J8" s="91" t="s">
        <v>208</v>
      </c>
      <c r="K8" s="91" t="s">
        <v>334</v>
      </c>
      <c r="L8" s="91" t="s">
        <v>599</v>
      </c>
      <c r="M8" s="91" t="s">
        <v>579</v>
      </c>
      <c r="N8" s="91" t="s">
        <v>290</v>
      </c>
    </row>
    <row r="9" spans="1:14" ht="48" x14ac:dyDescent="0.15">
      <c r="A9" s="90" t="s">
        <v>376</v>
      </c>
      <c r="B9" s="21">
        <v>2018</v>
      </c>
      <c r="C9" s="90" t="s">
        <v>45</v>
      </c>
      <c r="D9" s="89" t="s">
        <v>244</v>
      </c>
      <c r="E9" s="89" t="s">
        <v>47</v>
      </c>
      <c r="F9" s="89" t="s">
        <v>46</v>
      </c>
      <c r="G9" s="89" t="s">
        <v>31</v>
      </c>
      <c r="H9" s="89" t="s">
        <v>309</v>
      </c>
      <c r="I9" s="89" t="s">
        <v>51</v>
      </c>
      <c r="J9" s="89" t="s">
        <v>52</v>
      </c>
      <c r="K9" s="89">
        <v>208</v>
      </c>
      <c r="L9" s="89">
        <v>242</v>
      </c>
      <c r="M9" s="89" t="s">
        <v>580</v>
      </c>
      <c r="N9" s="89" t="s">
        <v>53</v>
      </c>
    </row>
    <row r="10" spans="1:14" ht="72" x14ac:dyDescent="0.15">
      <c r="A10" s="88" t="s">
        <v>368</v>
      </c>
      <c r="B10" s="7">
        <v>2013</v>
      </c>
      <c r="C10" s="88" t="s">
        <v>54</v>
      </c>
      <c r="D10" s="35" t="s">
        <v>245</v>
      </c>
      <c r="E10" s="35" t="s">
        <v>55</v>
      </c>
      <c r="F10" s="35" t="s">
        <v>56</v>
      </c>
      <c r="G10" s="35" t="s">
        <v>106</v>
      </c>
      <c r="H10" s="35" t="s">
        <v>57</v>
      </c>
      <c r="I10" s="35" t="s">
        <v>51</v>
      </c>
      <c r="J10" s="35" t="s">
        <v>58</v>
      </c>
      <c r="K10" s="35" t="s">
        <v>13</v>
      </c>
      <c r="L10" s="35" t="s">
        <v>13</v>
      </c>
      <c r="M10" s="35" t="s">
        <v>13</v>
      </c>
      <c r="N10" s="35" t="s">
        <v>13</v>
      </c>
    </row>
    <row r="11" spans="1:14" ht="108" x14ac:dyDescent="0.15">
      <c r="A11" s="88" t="s">
        <v>377</v>
      </c>
      <c r="B11" s="7">
        <v>2017</v>
      </c>
      <c r="C11" s="88" t="s">
        <v>59</v>
      </c>
      <c r="D11" s="35" t="s">
        <v>246</v>
      </c>
      <c r="E11" s="35" t="s">
        <v>60</v>
      </c>
      <c r="F11" s="35" t="s">
        <v>61</v>
      </c>
      <c r="G11" s="35" t="s">
        <v>62</v>
      </c>
      <c r="H11" s="35" t="s">
        <v>310</v>
      </c>
      <c r="I11" s="35" t="s">
        <v>11</v>
      </c>
      <c r="J11" s="35" t="s">
        <v>63</v>
      </c>
      <c r="K11" s="35" t="s">
        <v>13</v>
      </c>
      <c r="L11" s="35" t="s">
        <v>64</v>
      </c>
      <c r="M11" s="35" t="s">
        <v>65</v>
      </c>
      <c r="N11" s="35" t="s">
        <v>336</v>
      </c>
    </row>
    <row r="12" spans="1:14" ht="48" x14ac:dyDescent="0.15">
      <c r="A12" s="90" t="s">
        <v>390</v>
      </c>
      <c r="B12" s="21">
        <v>2019</v>
      </c>
      <c r="C12" s="90" t="s">
        <v>68</v>
      </c>
      <c r="D12" s="89" t="s">
        <v>247</v>
      </c>
      <c r="E12" s="89" t="s">
        <v>69</v>
      </c>
      <c r="F12" s="89" t="s">
        <v>70</v>
      </c>
      <c r="G12" s="89" t="s">
        <v>106</v>
      </c>
      <c r="H12" s="89" t="s">
        <v>71</v>
      </c>
      <c r="I12" s="89" t="s">
        <v>72</v>
      </c>
      <c r="J12" s="89" t="s">
        <v>73</v>
      </c>
      <c r="K12" s="89">
        <v>74</v>
      </c>
      <c r="L12" s="89" t="s">
        <v>13</v>
      </c>
      <c r="M12" s="89" t="s">
        <v>74</v>
      </c>
      <c r="N12" s="89" t="s">
        <v>13</v>
      </c>
    </row>
    <row r="13" spans="1:14" ht="48" x14ac:dyDescent="0.15">
      <c r="A13" s="88" t="s">
        <v>363</v>
      </c>
      <c r="B13" s="7">
        <v>2010</v>
      </c>
      <c r="C13" s="88" t="s">
        <v>83</v>
      </c>
      <c r="D13" s="35" t="s">
        <v>213</v>
      </c>
      <c r="E13" s="35" t="s">
        <v>75</v>
      </c>
      <c r="F13" s="35" t="s">
        <v>76</v>
      </c>
      <c r="G13" s="35" t="s">
        <v>77</v>
      </c>
      <c r="H13" s="35" t="s">
        <v>78</v>
      </c>
      <c r="I13" s="35" t="s">
        <v>79</v>
      </c>
      <c r="J13" s="35" t="s">
        <v>211</v>
      </c>
      <c r="K13" s="35" t="s">
        <v>13</v>
      </c>
      <c r="L13" s="35" t="s">
        <v>600</v>
      </c>
      <c r="M13" s="35" t="s">
        <v>80</v>
      </c>
      <c r="N13" s="35" t="s">
        <v>13</v>
      </c>
    </row>
    <row r="14" spans="1:14" ht="48" x14ac:dyDescent="0.15">
      <c r="A14" s="90" t="s">
        <v>378</v>
      </c>
      <c r="B14" s="21">
        <v>2017</v>
      </c>
      <c r="C14" s="88" t="s">
        <v>568</v>
      </c>
      <c r="D14" s="89" t="s">
        <v>214</v>
      </c>
      <c r="E14" s="89" t="s">
        <v>48</v>
      </c>
      <c r="F14" s="89" t="s">
        <v>215</v>
      </c>
      <c r="G14" s="89" t="s">
        <v>216</v>
      </c>
      <c r="H14" s="89" t="s">
        <v>217</v>
      </c>
      <c r="I14" s="89" t="s">
        <v>218</v>
      </c>
      <c r="J14" s="89" t="s">
        <v>220</v>
      </c>
      <c r="K14" s="89">
        <v>50</v>
      </c>
      <c r="L14" s="89" t="s">
        <v>289</v>
      </c>
      <c r="M14" s="89" t="s">
        <v>13</v>
      </c>
      <c r="N14" s="89" t="s">
        <v>13</v>
      </c>
    </row>
    <row r="15" spans="1:14" ht="35" customHeight="1" x14ac:dyDescent="0.15">
      <c r="A15" s="90" t="s">
        <v>375</v>
      </c>
      <c r="B15" s="21">
        <v>2016</v>
      </c>
      <c r="C15" s="90" t="s">
        <v>567</v>
      </c>
      <c r="D15" s="89" t="s">
        <v>248</v>
      </c>
      <c r="E15" s="89" t="s">
        <v>84</v>
      </c>
      <c r="F15" s="89" t="s">
        <v>85</v>
      </c>
      <c r="G15" s="89" t="s">
        <v>106</v>
      </c>
      <c r="H15" s="89" t="s">
        <v>86</v>
      </c>
      <c r="I15" s="89" t="s">
        <v>51</v>
      </c>
      <c r="J15" s="89" t="s">
        <v>87</v>
      </c>
      <c r="K15" s="89" t="s">
        <v>13</v>
      </c>
      <c r="L15" s="89">
        <v>2943</v>
      </c>
      <c r="M15" s="89" t="s">
        <v>581</v>
      </c>
      <c r="N15" s="89" t="s">
        <v>13</v>
      </c>
    </row>
    <row r="16" spans="1:14" ht="72" x14ac:dyDescent="0.15">
      <c r="A16" s="88" t="s">
        <v>369</v>
      </c>
      <c r="B16" s="7">
        <v>2014</v>
      </c>
      <c r="C16" s="88" t="s">
        <v>221</v>
      </c>
      <c r="D16" s="35" t="s">
        <v>222</v>
      </c>
      <c r="E16" s="35" t="s">
        <v>223</v>
      </c>
      <c r="F16" s="35"/>
      <c r="G16" s="35" t="s">
        <v>224</v>
      </c>
      <c r="H16" s="35" t="s">
        <v>299</v>
      </c>
      <c r="I16" s="35" t="s">
        <v>11</v>
      </c>
      <c r="J16" s="35" t="s">
        <v>226</v>
      </c>
      <c r="K16" s="35" t="s">
        <v>13</v>
      </c>
      <c r="L16" s="35" t="s">
        <v>225</v>
      </c>
      <c r="M16" s="35" t="s">
        <v>227</v>
      </c>
      <c r="N16" s="35" t="s">
        <v>228</v>
      </c>
    </row>
    <row r="17" spans="1:14" ht="48" x14ac:dyDescent="0.15">
      <c r="A17" s="88" t="s">
        <v>371</v>
      </c>
      <c r="B17" s="7">
        <v>2015</v>
      </c>
      <c r="C17" s="88" t="s">
        <v>99</v>
      </c>
      <c r="D17" s="35" t="s">
        <v>249</v>
      </c>
      <c r="E17" s="35" t="s">
        <v>88</v>
      </c>
      <c r="F17" s="35" t="s">
        <v>89</v>
      </c>
      <c r="G17" s="35" t="s">
        <v>90</v>
      </c>
      <c r="H17" s="35" t="s">
        <v>311</v>
      </c>
      <c r="I17" s="35" t="s">
        <v>11</v>
      </c>
      <c r="J17" s="35" t="s">
        <v>91</v>
      </c>
      <c r="K17" s="35" t="s">
        <v>13</v>
      </c>
      <c r="L17" s="35" t="s">
        <v>92</v>
      </c>
      <c r="M17" s="35" t="s">
        <v>93</v>
      </c>
      <c r="N17" s="35" t="s">
        <v>94</v>
      </c>
    </row>
    <row r="18" spans="1:14" ht="72" x14ac:dyDescent="0.15">
      <c r="A18" s="88" t="s">
        <v>391</v>
      </c>
      <c r="B18" s="21">
        <v>2019</v>
      </c>
      <c r="C18" s="90" t="s">
        <v>120</v>
      </c>
      <c r="D18" s="89" t="s">
        <v>260</v>
      </c>
      <c r="E18" s="89" t="s">
        <v>95</v>
      </c>
      <c r="F18" s="89" t="s">
        <v>96</v>
      </c>
      <c r="G18" s="89" t="s">
        <v>97</v>
      </c>
      <c r="H18" s="89" t="s">
        <v>314</v>
      </c>
      <c r="I18" s="89" t="s">
        <v>326</v>
      </c>
      <c r="J18" s="89" t="s">
        <v>98</v>
      </c>
      <c r="K18" s="89">
        <v>438</v>
      </c>
      <c r="L18" s="89" t="s">
        <v>601</v>
      </c>
      <c r="M18" s="89" t="s">
        <v>26</v>
      </c>
      <c r="N18" s="89" t="s">
        <v>337</v>
      </c>
    </row>
    <row r="19" spans="1:14" ht="36" x14ac:dyDescent="0.15">
      <c r="A19" s="90" t="s">
        <v>394</v>
      </c>
      <c r="B19" s="21">
        <v>2020</v>
      </c>
      <c r="C19" s="90" t="s">
        <v>566</v>
      </c>
      <c r="D19" s="89" t="s">
        <v>247</v>
      </c>
      <c r="E19" s="89" t="s">
        <v>100</v>
      </c>
      <c r="F19" s="89" t="s">
        <v>101</v>
      </c>
      <c r="G19" s="89" t="s">
        <v>102</v>
      </c>
      <c r="H19" s="89" t="s">
        <v>315</v>
      </c>
      <c r="I19" s="89" t="s">
        <v>327</v>
      </c>
      <c r="J19" s="89" t="s">
        <v>103</v>
      </c>
      <c r="K19" s="89">
        <v>330</v>
      </c>
      <c r="L19" s="89" t="s">
        <v>602</v>
      </c>
      <c r="M19" s="89" t="s">
        <v>595</v>
      </c>
      <c r="N19" s="89" t="s">
        <v>338</v>
      </c>
    </row>
    <row r="20" spans="1:14" ht="48" x14ac:dyDescent="0.15">
      <c r="A20" s="90" t="s">
        <v>365</v>
      </c>
      <c r="B20" s="21">
        <v>2012</v>
      </c>
      <c r="C20" s="90" t="s">
        <v>264</v>
      </c>
      <c r="D20" s="89" t="s">
        <v>265</v>
      </c>
      <c r="E20" s="89" t="s">
        <v>267</v>
      </c>
      <c r="F20" s="89" t="s">
        <v>266</v>
      </c>
      <c r="G20" s="89" t="s">
        <v>570</v>
      </c>
      <c r="H20" s="89" t="s">
        <v>268</v>
      </c>
      <c r="I20" s="89" t="s">
        <v>51</v>
      </c>
      <c r="J20" s="89" t="s">
        <v>269</v>
      </c>
      <c r="K20" s="89">
        <v>454</v>
      </c>
      <c r="L20" s="89" t="s">
        <v>603</v>
      </c>
      <c r="M20" s="89" t="s">
        <v>270</v>
      </c>
      <c r="N20" s="89" t="s">
        <v>13</v>
      </c>
    </row>
    <row r="21" spans="1:14" ht="84" x14ac:dyDescent="0.15">
      <c r="A21" s="88" t="s">
        <v>383</v>
      </c>
      <c r="B21" s="21">
        <v>2015</v>
      </c>
      <c r="C21" s="90" t="s">
        <v>115</v>
      </c>
      <c r="D21" s="89" t="s">
        <v>250</v>
      </c>
      <c r="E21" s="89" t="s">
        <v>117</v>
      </c>
      <c r="F21" s="89" t="s">
        <v>116</v>
      </c>
      <c r="G21" s="89" t="s">
        <v>102</v>
      </c>
      <c r="H21" s="89" t="s">
        <v>316</v>
      </c>
      <c r="I21" s="89" t="s">
        <v>328</v>
      </c>
      <c r="J21" s="89" t="s">
        <v>13</v>
      </c>
      <c r="K21" s="89" t="s">
        <v>118</v>
      </c>
      <c r="L21" s="89" t="s">
        <v>604</v>
      </c>
      <c r="M21" s="89" t="s">
        <v>594</v>
      </c>
      <c r="N21" s="89" t="s">
        <v>339</v>
      </c>
    </row>
    <row r="22" spans="1:14" ht="48" x14ac:dyDescent="0.15">
      <c r="A22" s="90" t="s">
        <v>372</v>
      </c>
      <c r="B22" s="21">
        <v>2018</v>
      </c>
      <c r="C22" s="90" t="s">
        <v>119</v>
      </c>
      <c r="D22" s="89" t="s">
        <v>261</v>
      </c>
      <c r="E22" s="89" t="s">
        <v>122</v>
      </c>
      <c r="F22" s="89" t="s">
        <v>123</v>
      </c>
      <c r="G22" s="89" t="s">
        <v>124</v>
      </c>
      <c r="H22" s="89" t="s">
        <v>317</v>
      </c>
      <c r="I22" s="89" t="s">
        <v>286</v>
      </c>
      <c r="J22" s="89" t="s">
        <v>13</v>
      </c>
      <c r="K22" s="89" t="s">
        <v>333</v>
      </c>
      <c r="L22" s="89" t="s">
        <v>605</v>
      </c>
      <c r="M22" s="89" t="s">
        <v>593</v>
      </c>
      <c r="N22" s="89" t="s">
        <v>340</v>
      </c>
    </row>
    <row r="23" spans="1:14" ht="94" customHeight="1" x14ac:dyDescent="0.15">
      <c r="A23" s="88" t="s">
        <v>379</v>
      </c>
      <c r="B23" s="7">
        <v>2017</v>
      </c>
      <c r="C23" s="88" t="s">
        <v>229</v>
      </c>
      <c r="D23" s="35" t="s">
        <v>542</v>
      </c>
      <c r="E23" s="35" t="s">
        <v>231</v>
      </c>
      <c r="F23" s="35" t="s">
        <v>230</v>
      </c>
      <c r="G23" s="35" t="s">
        <v>540</v>
      </c>
      <c r="H23" s="35" t="s">
        <v>232</v>
      </c>
      <c r="I23" s="35" t="s">
        <v>288</v>
      </c>
      <c r="J23" s="35" t="s">
        <v>234</v>
      </c>
      <c r="K23" s="35">
        <v>448</v>
      </c>
      <c r="L23" s="35" t="s">
        <v>606</v>
      </c>
      <c r="M23" s="35" t="s">
        <v>233</v>
      </c>
      <c r="N23" s="35" t="s">
        <v>13</v>
      </c>
    </row>
    <row r="24" spans="1:14" ht="105" customHeight="1" x14ac:dyDescent="0.15">
      <c r="A24" s="88" t="s">
        <v>395</v>
      </c>
      <c r="B24" s="7">
        <v>2020</v>
      </c>
      <c r="C24" s="88" t="s">
        <v>125</v>
      </c>
      <c r="D24" s="35" t="s">
        <v>251</v>
      </c>
      <c r="E24" s="35" t="s">
        <v>47</v>
      </c>
      <c r="F24" s="35" t="s">
        <v>46</v>
      </c>
      <c r="G24" s="35" t="s">
        <v>539</v>
      </c>
      <c r="H24" s="35" t="s">
        <v>147</v>
      </c>
      <c r="I24" s="35" t="s">
        <v>131</v>
      </c>
      <c r="J24" s="35" t="s">
        <v>130</v>
      </c>
      <c r="K24" s="35" t="s">
        <v>13</v>
      </c>
      <c r="L24" s="35">
        <v>302</v>
      </c>
      <c r="M24" s="35" t="s">
        <v>582</v>
      </c>
      <c r="N24" s="35" t="s">
        <v>13</v>
      </c>
    </row>
    <row r="25" spans="1:14" ht="72" x14ac:dyDescent="0.15">
      <c r="A25" s="88" t="s">
        <v>384</v>
      </c>
      <c r="B25" s="21">
        <v>2018</v>
      </c>
      <c r="C25" s="90" t="s">
        <v>132</v>
      </c>
      <c r="D25" s="89" t="s">
        <v>262</v>
      </c>
      <c r="E25" s="89" t="s">
        <v>136</v>
      </c>
      <c r="F25" s="89" t="s">
        <v>135</v>
      </c>
      <c r="G25" s="89" t="s">
        <v>124</v>
      </c>
      <c r="H25" s="89" t="s">
        <v>561</v>
      </c>
      <c r="I25" s="89" t="s">
        <v>51</v>
      </c>
      <c r="J25" s="89" t="s">
        <v>562</v>
      </c>
      <c r="K25" s="89">
        <v>1286</v>
      </c>
      <c r="L25" s="89">
        <v>2390</v>
      </c>
      <c r="M25" s="89" t="s">
        <v>592</v>
      </c>
      <c r="N25" s="89" t="s">
        <v>341</v>
      </c>
    </row>
    <row r="26" spans="1:14" ht="36" x14ac:dyDescent="0.15">
      <c r="A26" s="88" t="s">
        <v>366</v>
      </c>
      <c r="B26" s="7">
        <v>2012</v>
      </c>
      <c r="C26" s="88" t="s">
        <v>137</v>
      </c>
      <c r="D26" s="35" t="s">
        <v>252</v>
      </c>
      <c r="E26" s="35" t="s">
        <v>138</v>
      </c>
      <c r="F26" s="35" t="s">
        <v>139</v>
      </c>
      <c r="G26" s="35" t="s">
        <v>102</v>
      </c>
      <c r="H26" s="35" t="s">
        <v>147</v>
      </c>
      <c r="I26" s="35" t="s">
        <v>131</v>
      </c>
      <c r="J26" s="35" t="s">
        <v>140</v>
      </c>
      <c r="K26" s="35">
        <v>412</v>
      </c>
      <c r="L26" s="35">
        <v>387</v>
      </c>
      <c r="M26" s="35" t="s">
        <v>80</v>
      </c>
      <c r="N26" s="35" t="s">
        <v>13</v>
      </c>
    </row>
    <row r="27" spans="1:14" ht="36" x14ac:dyDescent="0.15">
      <c r="A27" s="88" t="s">
        <v>392</v>
      </c>
      <c r="B27" s="7">
        <v>2019</v>
      </c>
      <c r="C27" s="88" t="s">
        <v>565</v>
      </c>
      <c r="D27" s="35" t="s">
        <v>253</v>
      </c>
      <c r="E27" s="35" t="s">
        <v>141</v>
      </c>
      <c r="F27" s="35" t="s">
        <v>143</v>
      </c>
      <c r="G27" s="35" t="s">
        <v>144</v>
      </c>
      <c r="H27" s="35" t="s">
        <v>318</v>
      </c>
      <c r="I27" s="35" t="s">
        <v>329</v>
      </c>
      <c r="J27" s="35" t="s">
        <v>148</v>
      </c>
      <c r="K27" s="35">
        <v>957</v>
      </c>
      <c r="L27" s="35">
        <v>1209</v>
      </c>
      <c r="M27" s="35" t="s">
        <v>142</v>
      </c>
      <c r="N27" s="35" t="s">
        <v>13</v>
      </c>
    </row>
    <row r="28" spans="1:14" ht="96" x14ac:dyDescent="0.15">
      <c r="A28" s="88" t="s">
        <v>373</v>
      </c>
      <c r="B28" s="7">
        <v>2015</v>
      </c>
      <c r="C28" s="88" t="s">
        <v>149</v>
      </c>
      <c r="D28" s="35" t="s">
        <v>297</v>
      </c>
      <c r="E28" s="35" t="s">
        <v>151</v>
      </c>
      <c r="F28" s="35" t="s">
        <v>150</v>
      </c>
      <c r="G28" s="35" t="s">
        <v>106</v>
      </c>
      <c r="H28" s="89" t="s">
        <v>319</v>
      </c>
      <c r="I28" s="35" t="s">
        <v>330</v>
      </c>
      <c r="J28" s="35" t="s">
        <v>614</v>
      </c>
      <c r="K28" s="35" t="s">
        <v>13</v>
      </c>
      <c r="L28" s="35" t="s">
        <v>607</v>
      </c>
      <c r="M28" s="89" t="s">
        <v>591</v>
      </c>
      <c r="N28" s="89" t="s">
        <v>349</v>
      </c>
    </row>
    <row r="29" spans="1:14" ht="48" x14ac:dyDescent="0.15">
      <c r="A29" s="88" t="s">
        <v>385</v>
      </c>
      <c r="B29" s="7">
        <v>2018</v>
      </c>
      <c r="C29" s="88" t="s">
        <v>155</v>
      </c>
      <c r="D29" s="35" t="s">
        <v>263</v>
      </c>
      <c r="E29" s="35" t="s">
        <v>157</v>
      </c>
      <c r="F29" s="35" t="s">
        <v>156</v>
      </c>
      <c r="G29" s="35" t="s">
        <v>40</v>
      </c>
      <c r="H29" s="89" t="s">
        <v>320</v>
      </c>
      <c r="I29" s="35" t="s">
        <v>285</v>
      </c>
      <c r="J29" s="35" t="s">
        <v>13</v>
      </c>
      <c r="K29" s="35">
        <v>1898</v>
      </c>
      <c r="L29" s="35" t="s">
        <v>346</v>
      </c>
      <c r="M29" s="89" t="s">
        <v>590</v>
      </c>
      <c r="N29" s="89" t="s">
        <v>342</v>
      </c>
    </row>
    <row r="30" spans="1:14" ht="36" x14ac:dyDescent="0.15">
      <c r="A30" s="90" t="s">
        <v>364</v>
      </c>
      <c r="B30" s="7">
        <v>2010</v>
      </c>
      <c r="C30" s="90" t="s">
        <v>159</v>
      </c>
      <c r="D30" s="89" t="s">
        <v>237</v>
      </c>
      <c r="E30" s="89" t="s">
        <v>160</v>
      </c>
      <c r="F30" s="89" t="s">
        <v>161</v>
      </c>
      <c r="G30" s="89" t="s">
        <v>102</v>
      </c>
      <c r="H30" s="89" t="s">
        <v>321</v>
      </c>
      <c r="I30" s="89" t="s">
        <v>11</v>
      </c>
      <c r="J30" s="89" t="s">
        <v>162</v>
      </c>
      <c r="K30" s="89" t="s">
        <v>13</v>
      </c>
      <c r="L30" s="89">
        <v>297</v>
      </c>
      <c r="M30" s="89" t="s">
        <v>589</v>
      </c>
      <c r="N30" s="89" t="s">
        <v>343</v>
      </c>
    </row>
    <row r="31" spans="1:14" s="81" customFormat="1" ht="60" x14ac:dyDescent="0.15">
      <c r="A31" s="88" t="s">
        <v>370</v>
      </c>
      <c r="B31" s="7">
        <v>2014</v>
      </c>
      <c r="C31" s="88" t="s">
        <v>271</v>
      </c>
      <c r="D31" s="35" t="s">
        <v>272</v>
      </c>
      <c r="E31" s="35" t="s">
        <v>398</v>
      </c>
      <c r="F31" s="35" t="s">
        <v>273</v>
      </c>
      <c r="G31" s="35" t="s">
        <v>13</v>
      </c>
      <c r="H31" s="35" t="s">
        <v>274</v>
      </c>
      <c r="I31" s="35" t="s">
        <v>11</v>
      </c>
      <c r="J31" s="35" t="s">
        <v>13</v>
      </c>
      <c r="K31" s="35" t="s">
        <v>13</v>
      </c>
      <c r="L31" s="35">
        <v>1382</v>
      </c>
      <c r="M31" s="35" t="s">
        <v>13</v>
      </c>
      <c r="N31" s="35" t="s">
        <v>13</v>
      </c>
    </row>
    <row r="32" spans="1:14" s="81" customFormat="1" ht="60" x14ac:dyDescent="0.15">
      <c r="A32" s="90" t="s">
        <v>396</v>
      </c>
      <c r="B32" s="21">
        <v>2020</v>
      </c>
      <c r="C32" s="90" t="s">
        <v>564</v>
      </c>
      <c r="D32" s="89" t="s">
        <v>254</v>
      </c>
      <c r="E32" s="89" t="s">
        <v>163</v>
      </c>
      <c r="F32" s="89" t="s">
        <v>164</v>
      </c>
      <c r="G32" s="89" t="s">
        <v>106</v>
      </c>
      <c r="H32" s="89" t="s">
        <v>71</v>
      </c>
      <c r="I32" s="89" t="s">
        <v>165</v>
      </c>
      <c r="J32" s="89" t="s">
        <v>24</v>
      </c>
      <c r="K32" s="89">
        <v>190</v>
      </c>
      <c r="L32" s="89" t="s">
        <v>347</v>
      </c>
      <c r="M32" s="89" t="s">
        <v>166</v>
      </c>
      <c r="N32" s="89" t="s">
        <v>13</v>
      </c>
    </row>
    <row r="33" spans="1:14" s="81" customFormat="1" ht="48" x14ac:dyDescent="0.15">
      <c r="A33" s="90" t="s">
        <v>386</v>
      </c>
      <c r="B33" s="21">
        <v>2018</v>
      </c>
      <c r="C33" s="90" t="s">
        <v>186</v>
      </c>
      <c r="D33" s="89" t="s">
        <v>259</v>
      </c>
      <c r="E33" s="89" t="s">
        <v>107</v>
      </c>
      <c r="F33" s="89" t="s">
        <v>108</v>
      </c>
      <c r="G33" s="89" t="s">
        <v>109</v>
      </c>
      <c r="H33" s="89" t="s">
        <v>110</v>
      </c>
      <c r="I33" s="89" t="s">
        <v>112</v>
      </c>
      <c r="J33" s="89" t="s">
        <v>111</v>
      </c>
      <c r="K33" s="89">
        <v>1443</v>
      </c>
      <c r="L33" s="89">
        <v>4875</v>
      </c>
      <c r="M33" s="89" t="s">
        <v>113</v>
      </c>
      <c r="N33" s="89" t="s">
        <v>114</v>
      </c>
    </row>
    <row r="34" spans="1:14" s="81" customFormat="1" ht="36" x14ac:dyDescent="0.15">
      <c r="A34" s="88" t="s">
        <v>387</v>
      </c>
      <c r="B34" s="7">
        <v>2018</v>
      </c>
      <c r="C34" s="88" t="s">
        <v>167</v>
      </c>
      <c r="D34" s="35" t="s">
        <v>255</v>
      </c>
      <c r="E34" s="35" t="s">
        <v>168</v>
      </c>
      <c r="F34" s="35" t="s">
        <v>169</v>
      </c>
      <c r="G34" s="35" t="s">
        <v>102</v>
      </c>
      <c r="H34" s="35" t="s">
        <v>322</v>
      </c>
      <c r="I34" s="35" t="s">
        <v>131</v>
      </c>
      <c r="J34" s="35" t="s">
        <v>170</v>
      </c>
      <c r="K34" s="35">
        <v>368</v>
      </c>
      <c r="L34" s="35">
        <v>430</v>
      </c>
      <c r="M34" s="35" t="s">
        <v>588</v>
      </c>
      <c r="N34" s="35" t="s">
        <v>344</v>
      </c>
    </row>
    <row r="35" spans="1:14" s="81" customFormat="1" ht="108" x14ac:dyDescent="0.15">
      <c r="A35" s="90" t="s">
        <v>380</v>
      </c>
      <c r="B35" s="21">
        <v>2017</v>
      </c>
      <c r="C35" s="90" t="s">
        <v>171</v>
      </c>
      <c r="D35" s="89" t="s">
        <v>256</v>
      </c>
      <c r="E35" s="89" t="s">
        <v>172</v>
      </c>
      <c r="F35" s="89" t="s">
        <v>173</v>
      </c>
      <c r="G35" s="89" t="s">
        <v>31</v>
      </c>
      <c r="H35" s="89" t="s">
        <v>323</v>
      </c>
      <c r="I35" s="89" t="s">
        <v>332</v>
      </c>
      <c r="J35" s="89" t="s">
        <v>610</v>
      </c>
      <c r="K35" s="89" t="s">
        <v>13</v>
      </c>
      <c r="L35" s="89" t="s">
        <v>608</v>
      </c>
      <c r="M35" s="89" t="s">
        <v>587</v>
      </c>
      <c r="N35" s="89" t="s">
        <v>609</v>
      </c>
    </row>
    <row r="36" spans="1:14" s="81" customFormat="1" ht="72" x14ac:dyDescent="0.15">
      <c r="A36" s="88" t="s">
        <v>397</v>
      </c>
      <c r="B36" s="7">
        <v>2020</v>
      </c>
      <c r="C36" s="88" t="s">
        <v>174</v>
      </c>
      <c r="D36" s="35" t="s">
        <v>257</v>
      </c>
      <c r="E36" s="35" t="s">
        <v>175</v>
      </c>
      <c r="F36" s="35" t="s">
        <v>176</v>
      </c>
      <c r="G36" s="35" t="s">
        <v>177</v>
      </c>
      <c r="H36" s="35" t="s">
        <v>324</v>
      </c>
      <c r="I36" s="35" t="s">
        <v>331</v>
      </c>
      <c r="J36" s="35" t="s">
        <v>178</v>
      </c>
      <c r="K36" s="35" t="s">
        <v>13</v>
      </c>
      <c r="L36" s="35" t="s">
        <v>611</v>
      </c>
      <c r="M36" s="89" t="s">
        <v>583</v>
      </c>
      <c r="N36" s="35" t="s">
        <v>114</v>
      </c>
    </row>
    <row r="37" spans="1:14" s="81" customFormat="1" ht="72" x14ac:dyDescent="0.15">
      <c r="A37" s="90" t="s">
        <v>367</v>
      </c>
      <c r="B37" s="7">
        <v>2012</v>
      </c>
      <c r="C37" s="90" t="s">
        <v>180</v>
      </c>
      <c r="D37" s="89" t="s">
        <v>258</v>
      </c>
      <c r="E37" s="89" t="s">
        <v>181</v>
      </c>
      <c r="F37" s="89" t="s">
        <v>183</v>
      </c>
      <c r="G37" s="89" t="s">
        <v>106</v>
      </c>
      <c r="H37" s="89" t="s">
        <v>184</v>
      </c>
      <c r="I37" s="89" t="s">
        <v>51</v>
      </c>
      <c r="J37" s="89" t="s">
        <v>182</v>
      </c>
      <c r="K37" s="89" t="s">
        <v>13</v>
      </c>
      <c r="L37" s="89" t="s">
        <v>612</v>
      </c>
      <c r="M37" s="89" t="s">
        <v>584</v>
      </c>
      <c r="N37" s="89" t="s">
        <v>13</v>
      </c>
    </row>
    <row r="38" spans="1:14" ht="60" x14ac:dyDescent="0.15">
      <c r="A38" s="88" t="s">
        <v>360</v>
      </c>
      <c r="B38" s="7">
        <v>2006</v>
      </c>
      <c r="C38" s="88" t="s">
        <v>185</v>
      </c>
      <c r="D38" s="35" t="s">
        <v>190</v>
      </c>
      <c r="E38" s="35" t="s">
        <v>13</v>
      </c>
      <c r="F38" s="35" t="s">
        <v>187</v>
      </c>
      <c r="G38" s="35" t="s">
        <v>188</v>
      </c>
      <c r="H38" s="35" t="s">
        <v>13</v>
      </c>
      <c r="I38" s="89" t="s">
        <v>51</v>
      </c>
      <c r="J38" s="35" t="s">
        <v>189</v>
      </c>
      <c r="K38" s="35" t="s">
        <v>13</v>
      </c>
      <c r="L38" s="35" t="s">
        <v>613</v>
      </c>
      <c r="M38" s="35" t="s">
        <v>585</v>
      </c>
      <c r="N38" s="35" t="s">
        <v>13</v>
      </c>
    </row>
    <row r="39" spans="1:14" ht="60" x14ac:dyDescent="0.15">
      <c r="A39" s="88" t="s">
        <v>393</v>
      </c>
      <c r="B39" s="7">
        <v>2019</v>
      </c>
      <c r="C39" s="88" t="s">
        <v>191</v>
      </c>
      <c r="D39" s="35" t="s">
        <v>543</v>
      </c>
      <c r="E39" s="35" t="s">
        <v>13</v>
      </c>
      <c r="F39" s="35" t="s">
        <v>192</v>
      </c>
      <c r="G39" s="35" t="s">
        <v>417</v>
      </c>
      <c r="H39" s="35" t="s">
        <v>196</v>
      </c>
      <c r="I39" s="35" t="s">
        <v>284</v>
      </c>
      <c r="J39" s="35" t="s">
        <v>13</v>
      </c>
      <c r="K39" s="35" t="s">
        <v>13</v>
      </c>
      <c r="L39" s="35" t="s">
        <v>348</v>
      </c>
      <c r="M39" s="35" t="s">
        <v>586</v>
      </c>
      <c r="N39" s="35" t="s">
        <v>345</v>
      </c>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1633-E749-4F4B-BAE7-D473C1AC3D82}">
  <dimension ref="A1:AW131"/>
  <sheetViews>
    <sheetView zoomScale="170" zoomScaleNormal="170" workbookViewId="0">
      <pane ySplit="1" topLeftCell="A2" activePane="bottomLeft" state="frozen"/>
      <selection pane="bottomLeft" activeCell="AA39" sqref="AA39"/>
    </sheetView>
  </sheetViews>
  <sheetFormatPr baseColWidth="10" defaultColWidth="10.83203125" defaultRowHeight="13" x14ac:dyDescent="0.15"/>
  <cols>
    <col min="1" max="1" width="16.6640625" style="38" bestFit="1" customWidth="1"/>
    <col min="2" max="2" width="3.5" style="37" bestFit="1" customWidth="1"/>
    <col min="3" max="3" width="9.6640625" bestFit="1" customWidth="1"/>
    <col min="4" max="4" width="7.6640625" bestFit="1" customWidth="1"/>
    <col min="5" max="5" width="6.6640625" bestFit="1" customWidth="1"/>
    <col min="6" max="6" width="5.33203125" customWidth="1"/>
    <col min="7" max="7" width="5" bestFit="1" customWidth="1"/>
    <col min="8" max="8" width="4.83203125" bestFit="1" customWidth="1"/>
    <col min="9" max="9" width="0.5" customWidth="1"/>
    <col min="10" max="47" width="2.33203125" customWidth="1"/>
    <col min="48" max="48" width="0.5" customWidth="1"/>
    <col min="49" max="49" width="2.83203125" bestFit="1" customWidth="1"/>
  </cols>
  <sheetData>
    <row r="1" spans="1:49" s="36" customFormat="1" ht="96" x14ac:dyDescent="0.15">
      <c r="A1" s="121" t="s">
        <v>534</v>
      </c>
      <c r="B1" s="122" t="s">
        <v>0</v>
      </c>
      <c r="C1" s="122" t="s">
        <v>400</v>
      </c>
      <c r="D1" s="122" t="s">
        <v>403</v>
      </c>
      <c r="E1" s="122" t="s">
        <v>402</v>
      </c>
      <c r="F1" s="122" t="s">
        <v>401</v>
      </c>
      <c r="G1" s="122" t="s">
        <v>468</v>
      </c>
      <c r="H1" s="123" t="s">
        <v>418</v>
      </c>
      <c r="I1" s="124" t="s">
        <v>293</v>
      </c>
      <c r="J1" s="125" t="s">
        <v>374</v>
      </c>
      <c r="K1" s="126" t="s">
        <v>361</v>
      </c>
      <c r="L1" s="127" t="s">
        <v>362</v>
      </c>
      <c r="M1" s="126" t="s">
        <v>388</v>
      </c>
      <c r="N1" s="125" t="s">
        <v>389</v>
      </c>
      <c r="O1" s="126" t="s">
        <v>381</v>
      </c>
      <c r="P1" s="125" t="s">
        <v>382</v>
      </c>
      <c r="Q1" s="126" t="s">
        <v>376</v>
      </c>
      <c r="R1" s="127" t="s">
        <v>368</v>
      </c>
      <c r="S1" s="126" t="s">
        <v>377</v>
      </c>
      <c r="T1" s="125" t="s">
        <v>390</v>
      </c>
      <c r="U1" s="126" t="s">
        <v>363</v>
      </c>
      <c r="V1" s="125" t="s">
        <v>378</v>
      </c>
      <c r="W1" s="126" t="s">
        <v>375</v>
      </c>
      <c r="X1" s="127" t="s">
        <v>369</v>
      </c>
      <c r="Y1" s="126" t="s">
        <v>371</v>
      </c>
      <c r="Z1" s="125" t="s">
        <v>391</v>
      </c>
      <c r="AA1" s="126" t="s">
        <v>394</v>
      </c>
      <c r="AB1" s="125" t="s">
        <v>365</v>
      </c>
      <c r="AC1" s="126" t="s">
        <v>383</v>
      </c>
      <c r="AD1" s="127" t="s">
        <v>372</v>
      </c>
      <c r="AE1" s="126" t="s">
        <v>379</v>
      </c>
      <c r="AF1" s="125" t="s">
        <v>395</v>
      </c>
      <c r="AG1" s="126" t="s">
        <v>384</v>
      </c>
      <c r="AH1" s="125" t="s">
        <v>366</v>
      </c>
      <c r="AI1" s="126" t="s">
        <v>392</v>
      </c>
      <c r="AJ1" s="125" t="s">
        <v>373</v>
      </c>
      <c r="AK1" s="126" t="s">
        <v>385</v>
      </c>
      <c r="AL1" s="127" t="s">
        <v>364</v>
      </c>
      <c r="AM1" s="126" t="s">
        <v>370</v>
      </c>
      <c r="AN1" s="125" t="s">
        <v>396</v>
      </c>
      <c r="AO1" s="126" t="s">
        <v>386</v>
      </c>
      <c r="AP1" s="125" t="s">
        <v>387</v>
      </c>
      <c r="AQ1" s="126" t="s">
        <v>380</v>
      </c>
      <c r="AR1" s="127" t="s">
        <v>397</v>
      </c>
      <c r="AS1" s="126" t="s">
        <v>367</v>
      </c>
      <c r="AT1" s="125" t="s">
        <v>360</v>
      </c>
      <c r="AU1" s="126" t="s">
        <v>393</v>
      </c>
      <c r="AV1" s="124" t="s">
        <v>293</v>
      </c>
      <c r="AW1" s="128" t="s">
        <v>535</v>
      </c>
    </row>
    <row r="2" spans="1:49" ht="13" customHeight="1" x14ac:dyDescent="0.15">
      <c r="A2" s="48" t="s">
        <v>503</v>
      </c>
      <c r="B2" s="49">
        <v>2011</v>
      </c>
      <c r="C2" s="49" t="s">
        <v>414</v>
      </c>
      <c r="D2" s="49" t="s">
        <v>436</v>
      </c>
      <c r="E2" s="50" t="s">
        <v>467</v>
      </c>
      <c r="F2" s="49" t="s">
        <v>13</v>
      </c>
      <c r="G2" s="49">
        <v>23</v>
      </c>
      <c r="H2" s="49">
        <v>1.7</v>
      </c>
      <c r="I2" s="49"/>
      <c r="J2" s="51"/>
      <c r="K2" s="51"/>
      <c r="L2" s="51"/>
      <c r="M2" s="51"/>
      <c r="N2" s="51"/>
      <c r="O2" s="51"/>
      <c r="P2" s="51"/>
      <c r="Q2" s="51"/>
      <c r="R2" s="51"/>
      <c r="S2" s="51"/>
      <c r="T2" s="51"/>
      <c r="U2" s="51"/>
      <c r="V2" s="51"/>
      <c r="W2" s="51"/>
      <c r="X2" s="51"/>
      <c r="Y2" s="51"/>
      <c r="Z2" s="51"/>
      <c r="AA2" s="51"/>
      <c r="AB2" s="51"/>
      <c r="AC2" s="51"/>
      <c r="AD2" s="51"/>
      <c r="AE2" s="51"/>
      <c r="AF2" s="51" t="s">
        <v>419</v>
      </c>
      <c r="AG2" s="51"/>
      <c r="AH2" s="51"/>
      <c r="AI2" s="51"/>
      <c r="AJ2" s="51"/>
      <c r="AK2" s="51"/>
      <c r="AL2" s="51"/>
      <c r="AM2" s="51"/>
      <c r="AN2" s="51"/>
      <c r="AO2" s="51"/>
      <c r="AP2" s="51"/>
      <c r="AQ2" s="51"/>
      <c r="AR2" s="51"/>
      <c r="AS2" s="51"/>
      <c r="AT2" s="51"/>
      <c r="AU2" s="51"/>
      <c r="AV2" s="49"/>
      <c r="AW2" s="55">
        <f t="shared" ref="AW2:AW33" si="0">COUNTIF(J2:AU2,"x")</f>
        <v>1</v>
      </c>
    </row>
    <row r="3" spans="1:49" ht="13" customHeight="1" x14ac:dyDescent="0.15">
      <c r="A3" s="44" t="s">
        <v>458</v>
      </c>
      <c r="B3" s="45">
        <v>2014</v>
      </c>
      <c r="C3" s="45" t="s">
        <v>435</v>
      </c>
      <c r="D3" s="45" t="s">
        <v>106</v>
      </c>
      <c r="E3" s="45" t="s">
        <v>466</v>
      </c>
      <c r="F3" s="45" t="s">
        <v>13</v>
      </c>
      <c r="G3" s="45">
        <v>10</v>
      </c>
      <c r="H3" s="73" t="s">
        <v>13</v>
      </c>
      <c r="I3" s="45"/>
      <c r="J3" s="52"/>
      <c r="K3" s="60"/>
      <c r="L3" s="52"/>
      <c r="M3" s="60"/>
      <c r="N3" s="52"/>
      <c r="O3" s="60"/>
      <c r="P3" s="52"/>
      <c r="Q3" s="60"/>
      <c r="R3" s="52"/>
      <c r="S3" s="60"/>
      <c r="T3" s="52"/>
      <c r="U3" s="60"/>
      <c r="V3" s="52" t="s">
        <v>419</v>
      </c>
      <c r="W3" s="60"/>
      <c r="X3" s="52"/>
      <c r="Y3" s="60"/>
      <c r="Z3" s="52"/>
      <c r="AA3" s="60"/>
      <c r="AB3" s="52"/>
      <c r="AC3" s="60"/>
      <c r="AD3" s="52"/>
      <c r="AE3" s="60"/>
      <c r="AF3" s="52"/>
      <c r="AG3" s="60"/>
      <c r="AH3" s="52"/>
      <c r="AI3" s="60"/>
      <c r="AJ3" s="52"/>
      <c r="AK3" s="60"/>
      <c r="AL3" s="52"/>
      <c r="AM3" s="60"/>
      <c r="AN3" s="52"/>
      <c r="AO3" s="60"/>
      <c r="AP3" s="52"/>
      <c r="AQ3" s="60"/>
      <c r="AR3" s="52"/>
      <c r="AS3" s="60"/>
      <c r="AT3" s="52"/>
      <c r="AU3" s="60"/>
      <c r="AV3" s="45"/>
      <c r="AW3" s="56">
        <f t="shared" si="0"/>
        <v>1</v>
      </c>
    </row>
    <row r="4" spans="1:49" ht="13" customHeight="1" x14ac:dyDescent="0.15">
      <c r="A4" s="41" t="s">
        <v>424</v>
      </c>
      <c r="B4" s="42">
        <v>2009</v>
      </c>
      <c r="C4" s="42" t="s">
        <v>414</v>
      </c>
      <c r="D4" s="42" t="s">
        <v>102</v>
      </c>
      <c r="E4" s="43" t="s">
        <v>467</v>
      </c>
      <c r="F4" s="42">
        <v>19</v>
      </c>
      <c r="G4" s="42">
        <v>21</v>
      </c>
      <c r="H4" s="74">
        <v>3</v>
      </c>
      <c r="I4" s="42"/>
      <c r="J4" s="53"/>
      <c r="K4" s="53"/>
      <c r="L4" s="53" t="s">
        <v>419</v>
      </c>
      <c r="M4" s="53"/>
      <c r="N4" s="53"/>
      <c r="O4" s="53"/>
      <c r="P4" s="53"/>
      <c r="Q4" s="53"/>
      <c r="R4" s="53"/>
      <c r="S4" s="53"/>
      <c r="T4" s="53"/>
      <c r="U4" s="53" t="s">
        <v>419</v>
      </c>
      <c r="V4" s="53"/>
      <c r="W4" s="53"/>
      <c r="X4" s="53"/>
      <c r="Y4" s="53" t="s">
        <v>419</v>
      </c>
      <c r="Z4" s="53"/>
      <c r="AA4" s="53"/>
      <c r="AB4" s="53"/>
      <c r="AC4" s="53"/>
      <c r="AD4" s="53" t="s">
        <v>419</v>
      </c>
      <c r="AE4" s="53"/>
      <c r="AF4" s="53"/>
      <c r="AG4" s="53"/>
      <c r="AH4" s="53" t="s">
        <v>419</v>
      </c>
      <c r="AI4" s="53"/>
      <c r="AJ4" s="53"/>
      <c r="AK4" s="53"/>
      <c r="AL4" s="53" t="s">
        <v>419</v>
      </c>
      <c r="AM4" s="53" t="s">
        <v>419</v>
      </c>
      <c r="AN4" s="53"/>
      <c r="AO4" s="53"/>
      <c r="AP4" s="53"/>
      <c r="AQ4" s="53"/>
      <c r="AR4" s="53"/>
      <c r="AS4" s="53"/>
      <c r="AT4" s="53"/>
      <c r="AU4" s="53"/>
      <c r="AV4" s="42"/>
      <c r="AW4" s="57">
        <f t="shared" si="0"/>
        <v>7</v>
      </c>
    </row>
    <row r="5" spans="1:49" ht="13" customHeight="1" x14ac:dyDescent="0.15">
      <c r="A5" s="44" t="s">
        <v>461</v>
      </c>
      <c r="B5" s="45">
        <v>2010</v>
      </c>
      <c r="C5" s="45" t="s">
        <v>414</v>
      </c>
      <c r="D5" s="45" t="s">
        <v>525</v>
      </c>
      <c r="E5" s="45" t="s">
        <v>467</v>
      </c>
      <c r="F5" s="45" t="s">
        <v>13</v>
      </c>
      <c r="G5" s="45">
        <v>68</v>
      </c>
      <c r="H5" s="73">
        <v>3</v>
      </c>
      <c r="I5" s="45"/>
      <c r="J5" s="52"/>
      <c r="K5" s="60"/>
      <c r="L5" s="52"/>
      <c r="M5" s="60"/>
      <c r="N5" s="52"/>
      <c r="O5" s="60"/>
      <c r="P5" s="52"/>
      <c r="Q5" s="60"/>
      <c r="R5" s="52"/>
      <c r="S5" s="60"/>
      <c r="T5" s="52"/>
      <c r="U5" s="60"/>
      <c r="V5" s="52"/>
      <c r="W5" s="60"/>
      <c r="X5" s="52" t="s">
        <v>419</v>
      </c>
      <c r="Y5" s="60" t="s">
        <v>419</v>
      </c>
      <c r="Z5" s="52"/>
      <c r="AA5" s="60"/>
      <c r="AB5" s="52"/>
      <c r="AC5" s="60"/>
      <c r="AD5" s="52" t="s">
        <v>419</v>
      </c>
      <c r="AE5" s="60"/>
      <c r="AF5" s="52"/>
      <c r="AG5" s="60"/>
      <c r="AH5" s="52" t="s">
        <v>419</v>
      </c>
      <c r="AI5" s="60"/>
      <c r="AJ5" s="52" t="s">
        <v>419</v>
      </c>
      <c r="AK5" s="60"/>
      <c r="AL5" s="52"/>
      <c r="AM5" s="60" t="s">
        <v>419</v>
      </c>
      <c r="AN5" s="52"/>
      <c r="AO5" s="60"/>
      <c r="AP5" s="52"/>
      <c r="AQ5" s="60"/>
      <c r="AR5" s="52"/>
      <c r="AS5" s="60"/>
      <c r="AT5" s="52"/>
      <c r="AU5" s="60"/>
      <c r="AV5" s="45"/>
      <c r="AW5" s="56">
        <f t="shared" si="0"/>
        <v>6</v>
      </c>
    </row>
    <row r="6" spans="1:49" ht="13" customHeight="1" x14ac:dyDescent="0.15">
      <c r="A6" s="41" t="s">
        <v>507</v>
      </c>
      <c r="B6" s="42">
        <v>2017</v>
      </c>
      <c r="C6" s="42" t="s">
        <v>435</v>
      </c>
      <c r="D6" s="42" t="s">
        <v>124</v>
      </c>
      <c r="E6" s="43" t="s">
        <v>467</v>
      </c>
      <c r="F6" s="42">
        <v>35</v>
      </c>
      <c r="G6" s="42">
        <v>34</v>
      </c>
      <c r="H6" s="74">
        <v>3</v>
      </c>
      <c r="I6" s="42"/>
      <c r="J6" s="53"/>
      <c r="K6" s="53"/>
      <c r="L6" s="53"/>
      <c r="M6" s="53"/>
      <c r="N6" s="53"/>
      <c r="O6" s="53"/>
      <c r="P6" s="53"/>
      <c r="Q6" s="53"/>
      <c r="R6" s="53"/>
      <c r="S6" s="53"/>
      <c r="T6" s="53"/>
      <c r="U6" s="53"/>
      <c r="V6" s="53"/>
      <c r="W6" s="53"/>
      <c r="X6" s="53"/>
      <c r="Y6" s="53"/>
      <c r="Z6" s="53"/>
      <c r="AA6" s="53"/>
      <c r="AB6" s="53"/>
      <c r="AC6" s="53"/>
      <c r="AD6" s="53"/>
      <c r="AE6" s="53"/>
      <c r="AF6" s="53"/>
      <c r="AG6" s="53" t="s">
        <v>419</v>
      </c>
      <c r="AH6" s="53"/>
      <c r="AI6" s="53"/>
      <c r="AJ6" s="53"/>
      <c r="AK6" s="53"/>
      <c r="AL6" s="53"/>
      <c r="AM6" s="53"/>
      <c r="AN6" s="53"/>
      <c r="AO6" s="53"/>
      <c r="AP6" s="53"/>
      <c r="AQ6" s="53"/>
      <c r="AR6" s="53"/>
      <c r="AS6" s="53"/>
      <c r="AT6" s="53"/>
      <c r="AU6" s="53"/>
      <c r="AV6" s="42"/>
      <c r="AW6" s="57">
        <f t="shared" si="0"/>
        <v>1</v>
      </c>
    </row>
    <row r="7" spans="1:49" ht="13" customHeight="1" x14ac:dyDescent="0.15">
      <c r="A7" s="44" t="s">
        <v>427</v>
      </c>
      <c r="B7" s="45">
        <v>2003</v>
      </c>
      <c r="C7" s="45" t="s">
        <v>13</v>
      </c>
      <c r="D7" s="45" t="s">
        <v>102</v>
      </c>
      <c r="E7" s="45" t="s">
        <v>467</v>
      </c>
      <c r="F7" s="45" t="s">
        <v>13</v>
      </c>
      <c r="G7" s="45">
        <v>59</v>
      </c>
      <c r="H7" s="45">
        <v>1.5</v>
      </c>
      <c r="I7" s="45"/>
      <c r="J7" s="52"/>
      <c r="K7" s="60"/>
      <c r="L7" s="52" t="s">
        <v>419</v>
      </c>
      <c r="M7" s="60"/>
      <c r="N7" s="52"/>
      <c r="O7" s="60"/>
      <c r="P7" s="52"/>
      <c r="Q7" s="60"/>
      <c r="R7" s="52"/>
      <c r="S7" s="60"/>
      <c r="T7" s="52"/>
      <c r="U7" s="60"/>
      <c r="V7" s="52"/>
      <c r="W7" s="60"/>
      <c r="X7" s="52"/>
      <c r="Y7" s="60"/>
      <c r="Z7" s="52"/>
      <c r="AA7" s="60"/>
      <c r="AB7" s="52"/>
      <c r="AC7" s="60"/>
      <c r="AD7" s="52"/>
      <c r="AE7" s="60"/>
      <c r="AF7" s="52"/>
      <c r="AG7" s="60"/>
      <c r="AH7" s="52"/>
      <c r="AI7" s="60"/>
      <c r="AJ7" s="52"/>
      <c r="AK7" s="60"/>
      <c r="AL7" s="52"/>
      <c r="AM7" s="60"/>
      <c r="AN7" s="52"/>
      <c r="AO7" s="60"/>
      <c r="AP7" s="52"/>
      <c r="AQ7" s="60"/>
      <c r="AR7" s="52"/>
      <c r="AS7" s="60"/>
      <c r="AT7" s="52"/>
      <c r="AU7" s="60"/>
      <c r="AV7" s="45"/>
      <c r="AW7" s="56">
        <f t="shared" si="0"/>
        <v>1</v>
      </c>
    </row>
    <row r="8" spans="1:49" ht="13" customHeight="1" x14ac:dyDescent="0.15">
      <c r="A8" s="41" t="s">
        <v>495</v>
      </c>
      <c r="B8" s="42">
        <v>2015</v>
      </c>
      <c r="C8" s="42" t="s">
        <v>413</v>
      </c>
      <c r="D8" s="42" t="s">
        <v>124</v>
      </c>
      <c r="E8" s="43" t="s">
        <v>24</v>
      </c>
      <c r="F8" s="42">
        <v>36</v>
      </c>
      <c r="G8" s="42">
        <v>28</v>
      </c>
      <c r="H8" s="42">
        <v>6.8</v>
      </c>
      <c r="I8" s="42"/>
      <c r="J8" s="53"/>
      <c r="K8" s="53"/>
      <c r="L8" s="53"/>
      <c r="M8" s="53"/>
      <c r="N8" s="53"/>
      <c r="O8" s="53"/>
      <c r="P8" s="53"/>
      <c r="Q8" s="53"/>
      <c r="R8" s="53"/>
      <c r="S8" s="53"/>
      <c r="T8" s="53"/>
      <c r="U8" s="53"/>
      <c r="V8" s="53"/>
      <c r="W8" s="53"/>
      <c r="X8" s="53"/>
      <c r="Y8" s="53"/>
      <c r="Z8" s="53"/>
      <c r="AA8" s="53"/>
      <c r="AB8" s="53"/>
      <c r="AC8" s="53" t="s">
        <v>419</v>
      </c>
      <c r="AD8" s="53"/>
      <c r="AE8" s="53"/>
      <c r="AF8" s="53"/>
      <c r="AG8" s="53"/>
      <c r="AH8" s="53"/>
      <c r="AI8" s="53"/>
      <c r="AJ8" s="53"/>
      <c r="AK8" s="53"/>
      <c r="AL8" s="53"/>
      <c r="AM8" s="53"/>
      <c r="AN8" s="53"/>
      <c r="AO8" s="53"/>
      <c r="AP8" s="53"/>
      <c r="AQ8" s="53"/>
      <c r="AR8" s="53"/>
      <c r="AS8" s="53"/>
      <c r="AT8" s="53"/>
      <c r="AU8" s="53"/>
      <c r="AV8" s="42"/>
      <c r="AW8" s="57">
        <f t="shared" si="0"/>
        <v>1</v>
      </c>
    </row>
    <row r="9" spans="1:49" ht="13" customHeight="1" x14ac:dyDescent="0.15">
      <c r="A9" s="44" t="s">
        <v>475</v>
      </c>
      <c r="B9" s="45">
        <v>2013</v>
      </c>
      <c r="C9" s="45" t="s">
        <v>414</v>
      </c>
      <c r="D9" s="45" t="s">
        <v>102</v>
      </c>
      <c r="E9" s="45" t="s">
        <v>467</v>
      </c>
      <c r="F9" s="45">
        <v>36</v>
      </c>
      <c r="G9" s="45">
        <v>33</v>
      </c>
      <c r="H9" s="73">
        <v>5</v>
      </c>
      <c r="I9" s="45"/>
      <c r="J9" s="52"/>
      <c r="K9" s="60"/>
      <c r="L9" s="52"/>
      <c r="M9" s="60"/>
      <c r="N9" s="52"/>
      <c r="O9" s="60"/>
      <c r="P9" s="52"/>
      <c r="Q9" s="60"/>
      <c r="R9" s="52"/>
      <c r="S9" s="60"/>
      <c r="T9" s="52"/>
      <c r="U9" s="60"/>
      <c r="V9" s="52"/>
      <c r="W9" s="60"/>
      <c r="X9" s="52"/>
      <c r="Y9" s="60" t="s">
        <v>419</v>
      </c>
      <c r="Z9" s="52"/>
      <c r="AA9" s="60"/>
      <c r="AB9" s="52"/>
      <c r="AC9" s="60"/>
      <c r="AD9" s="52"/>
      <c r="AE9" s="60"/>
      <c r="AF9" s="52"/>
      <c r="AG9" s="60"/>
      <c r="AH9" s="52"/>
      <c r="AI9" s="60"/>
      <c r="AJ9" s="52"/>
      <c r="AK9" s="60"/>
      <c r="AL9" s="52"/>
      <c r="AM9" s="60"/>
      <c r="AN9" s="52"/>
      <c r="AO9" s="60"/>
      <c r="AP9" s="52" t="s">
        <v>419</v>
      </c>
      <c r="AQ9" s="60"/>
      <c r="AR9" s="52"/>
      <c r="AS9" s="60"/>
      <c r="AT9" s="52"/>
      <c r="AU9" s="60"/>
      <c r="AV9" s="45"/>
      <c r="AW9" s="56">
        <f t="shared" si="0"/>
        <v>2</v>
      </c>
    </row>
    <row r="10" spans="1:49" ht="13" customHeight="1" x14ac:dyDescent="0.15">
      <c r="A10" s="41" t="s">
        <v>409</v>
      </c>
      <c r="B10" s="42">
        <v>2014</v>
      </c>
      <c r="C10" s="42" t="s">
        <v>413</v>
      </c>
      <c r="D10" s="42" t="s">
        <v>417</v>
      </c>
      <c r="E10" s="43" t="s">
        <v>466</v>
      </c>
      <c r="F10" s="42">
        <v>14</v>
      </c>
      <c r="G10" s="42">
        <v>26</v>
      </c>
      <c r="H10" s="42">
        <v>2</v>
      </c>
      <c r="I10" s="42"/>
      <c r="J10" s="53" t="s">
        <v>419</v>
      </c>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42"/>
      <c r="AW10" s="57">
        <f t="shared" si="0"/>
        <v>1</v>
      </c>
    </row>
    <row r="11" spans="1:49" ht="13" customHeight="1" x14ac:dyDescent="0.15">
      <c r="A11" s="44" t="s">
        <v>426</v>
      </c>
      <c r="B11" s="45">
        <v>2009</v>
      </c>
      <c r="C11" s="45" t="s">
        <v>435</v>
      </c>
      <c r="D11" s="45" t="s">
        <v>106</v>
      </c>
      <c r="E11" s="45" t="s">
        <v>467</v>
      </c>
      <c r="F11" s="45" t="s">
        <v>13</v>
      </c>
      <c r="G11" s="45">
        <v>15</v>
      </c>
      <c r="H11" s="73">
        <v>2</v>
      </c>
      <c r="I11" s="45"/>
      <c r="J11" s="52"/>
      <c r="K11" s="60"/>
      <c r="L11" s="52" t="s">
        <v>419</v>
      </c>
      <c r="M11" s="60"/>
      <c r="N11" s="52"/>
      <c r="O11" s="60"/>
      <c r="P11" s="52"/>
      <c r="Q11" s="60"/>
      <c r="R11" s="52"/>
      <c r="S11" s="60"/>
      <c r="T11" s="52"/>
      <c r="U11" s="60"/>
      <c r="V11" s="52"/>
      <c r="W11" s="60"/>
      <c r="X11" s="52" t="s">
        <v>419</v>
      </c>
      <c r="Y11" s="60"/>
      <c r="Z11" s="52"/>
      <c r="AA11" s="60"/>
      <c r="AB11" s="52"/>
      <c r="AC11" s="60"/>
      <c r="AD11" s="52"/>
      <c r="AE11" s="60"/>
      <c r="AF11" s="52"/>
      <c r="AG11" s="60"/>
      <c r="AH11" s="52"/>
      <c r="AI11" s="60"/>
      <c r="AJ11" s="52"/>
      <c r="AK11" s="60"/>
      <c r="AL11" s="52"/>
      <c r="AM11" s="60" t="s">
        <v>419</v>
      </c>
      <c r="AN11" s="52"/>
      <c r="AO11" s="60"/>
      <c r="AP11" s="52"/>
      <c r="AQ11" s="60"/>
      <c r="AR11" s="52"/>
      <c r="AS11" s="60"/>
      <c r="AT11" s="52"/>
      <c r="AU11" s="60"/>
      <c r="AV11" s="45"/>
      <c r="AW11" s="56">
        <f t="shared" si="0"/>
        <v>3</v>
      </c>
    </row>
    <row r="12" spans="1:49" ht="13" customHeight="1" x14ac:dyDescent="0.15">
      <c r="A12" s="41" t="s">
        <v>444</v>
      </c>
      <c r="B12" s="42">
        <v>2015</v>
      </c>
      <c r="C12" s="42" t="s">
        <v>414</v>
      </c>
      <c r="D12" s="42" t="s">
        <v>436</v>
      </c>
      <c r="E12" s="43" t="s">
        <v>467</v>
      </c>
      <c r="F12" s="42" t="s">
        <v>13</v>
      </c>
      <c r="G12" s="42">
        <v>30</v>
      </c>
      <c r="H12" s="42">
        <v>5.4</v>
      </c>
      <c r="I12" s="42"/>
      <c r="J12" s="53"/>
      <c r="K12" s="53"/>
      <c r="L12" s="53"/>
      <c r="M12" s="53"/>
      <c r="N12" s="53"/>
      <c r="O12" s="53" t="s">
        <v>419</v>
      </c>
      <c r="P12" s="53" t="s">
        <v>419</v>
      </c>
      <c r="Q12" s="53"/>
      <c r="R12" s="53"/>
      <c r="S12" s="53"/>
      <c r="T12" s="53"/>
      <c r="U12" s="53"/>
      <c r="V12" s="53"/>
      <c r="W12" s="53"/>
      <c r="X12" s="53"/>
      <c r="Y12" s="53"/>
      <c r="Z12" s="53"/>
      <c r="AA12" s="53"/>
      <c r="AB12" s="53"/>
      <c r="AC12" s="53"/>
      <c r="AD12" s="53"/>
      <c r="AE12" s="53"/>
      <c r="AF12" s="53" t="s">
        <v>419</v>
      </c>
      <c r="AG12" s="53"/>
      <c r="AH12" s="53"/>
      <c r="AI12" s="53"/>
      <c r="AJ12" s="53"/>
      <c r="AK12" s="53"/>
      <c r="AL12" s="53"/>
      <c r="AM12" s="53"/>
      <c r="AN12" s="53"/>
      <c r="AO12" s="53"/>
      <c r="AP12" s="53"/>
      <c r="AQ12" s="53"/>
      <c r="AR12" s="53"/>
      <c r="AS12" s="53"/>
      <c r="AT12" s="53"/>
      <c r="AU12" s="53"/>
      <c r="AV12" s="42"/>
      <c r="AW12" s="57">
        <f t="shared" si="0"/>
        <v>3</v>
      </c>
    </row>
    <row r="13" spans="1:49" ht="13" customHeight="1" x14ac:dyDescent="0.15">
      <c r="A13" s="44" t="s">
        <v>410</v>
      </c>
      <c r="B13" s="45">
        <v>2015</v>
      </c>
      <c r="C13" s="45" t="s">
        <v>404</v>
      </c>
      <c r="D13" s="45" t="s">
        <v>417</v>
      </c>
      <c r="E13" s="45" t="s">
        <v>466</v>
      </c>
      <c r="F13" s="45">
        <v>1</v>
      </c>
      <c r="G13" s="45">
        <v>1</v>
      </c>
      <c r="H13" s="45">
        <v>1.5</v>
      </c>
      <c r="I13" s="45"/>
      <c r="J13" s="52" t="s">
        <v>419</v>
      </c>
      <c r="K13" s="60"/>
      <c r="L13" s="52"/>
      <c r="M13" s="60"/>
      <c r="N13" s="52"/>
      <c r="O13" s="60"/>
      <c r="P13" s="52"/>
      <c r="Q13" s="60"/>
      <c r="R13" s="52"/>
      <c r="S13" s="60"/>
      <c r="T13" s="52"/>
      <c r="U13" s="60"/>
      <c r="V13" s="52"/>
      <c r="W13" s="60"/>
      <c r="X13" s="52"/>
      <c r="Y13" s="60"/>
      <c r="Z13" s="52"/>
      <c r="AA13" s="60"/>
      <c r="AB13" s="52"/>
      <c r="AC13" s="60"/>
      <c r="AD13" s="52"/>
      <c r="AE13" s="60"/>
      <c r="AF13" s="52"/>
      <c r="AG13" s="60"/>
      <c r="AH13" s="52"/>
      <c r="AI13" s="60"/>
      <c r="AJ13" s="52"/>
      <c r="AK13" s="60"/>
      <c r="AL13" s="52"/>
      <c r="AM13" s="60"/>
      <c r="AN13" s="52"/>
      <c r="AO13" s="60"/>
      <c r="AP13" s="52"/>
      <c r="AQ13" s="60"/>
      <c r="AR13" s="52"/>
      <c r="AS13" s="60"/>
      <c r="AT13" s="52"/>
      <c r="AU13" s="60"/>
      <c r="AV13" s="45"/>
      <c r="AW13" s="56">
        <f t="shared" si="0"/>
        <v>1</v>
      </c>
    </row>
    <row r="14" spans="1:49" ht="13" customHeight="1" x14ac:dyDescent="0.15">
      <c r="A14" s="41" t="s">
        <v>508</v>
      </c>
      <c r="B14" s="42">
        <v>2017</v>
      </c>
      <c r="C14" s="42" t="s">
        <v>414</v>
      </c>
      <c r="D14" s="42" t="s">
        <v>124</v>
      </c>
      <c r="E14" s="43" t="s">
        <v>467</v>
      </c>
      <c r="F14" s="42">
        <v>20</v>
      </c>
      <c r="G14" s="42">
        <v>18</v>
      </c>
      <c r="H14" s="42">
        <v>10.5</v>
      </c>
      <c r="I14" s="42"/>
      <c r="J14" s="53"/>
      <c r="K14" s="53"/>
      <c r="L14" s="53"/>
      <c r="M14" s="53"/>
      <c r="N14" s="53"/>
      <c r="O14" s="53"/>
      <c r="P14" s="53"/>
      <c r="Q14" s="53"/>
      <c r="R14" s="53"/>
      <c r="S14" s="53"/>
      <c r="T14" s="53"/>
      <c r="U14" s="53"/>
      <c r="V14" s="53"/>
      <c r="W14" s="53"/>
      <c r="X14" s="53"/>
      <c r="Y14" s="53"/>
      <c r="Z14" s="53"/>
      <c r="AA14" s="53"/>
      <c r="AB14" s="53"/>
      <c r="AC14" s="53"/>
      <c r="AD14" s="53"/>
      <c r="AE14" s="53"/>
      <c r="AF14" s="53"/>
      <c r="AG14" s="53" t="s">
        <v>419</v>
      </c>
      <c r="AH14" s="53"/>
      <c r="AI14" s="53"/>
      <c r="AJ14" s="53"/>
      <c r="AK14" s="53"/>
      <c r="AL14" s="53"/>
      <c r="AM14" s="53"/>
      <c r="AN14" s="53"/>
      <c r="AO14" s="53"/>
      <c r="AP14" s="53"/>
      <c r="AQ14" s="53"/>
      <c r="AR14" s="53"/>
      <c r="AS14" s="53"/>
      <c r="AT14" s="53"/>
      <c r="AU14" s="53"/>
      <c r="AV14" s="42"/>
      <c r="AW14" s="57">
        <f t="shared" si="0"/>
        <v>1</v>
      </c>
    </row>
    <row r="15" spans="1:49" ht="13" customHeight="1" x14ac:dyDescent="0.15">
      <c r="A15" s="44" t="s">
        <v>488</v>
      </c>
      <c r="B15" s="45">
        <v>2018</v>
      </c>
      <c r="C15" s="45" t="s">
        <v>435</v>
      </c>
      <c r="D15" s="45" t="s">
        <v>489</v>
      </c>
      <c r="E15" s="45" t="s">
        <v>467</v>
      </c>
      <c r="F15" s="45" t="s">
        <v>13</v>
      </c>
      <c r="G15" s="45">
        <v>36</v>
      </c>
      <c r="H15" s="73">
        <v>1</v>
      </c>
      <c r="I15" s="45"/>
      <c r="J15" s="52"/>
      <c r="K15" s="60"/>
      <c r="L15" s="52"/>
      <c r="M15" s="60"/>
      <c r="N15" s="52"/>
      <c r="O15" s="60"/>
      <c r="P15" s="52"/>
      <c r="Q15" s="60"/>
      <c r="R15" s="52"/>
      <c r="S15" s="60"/>
      <c r="T15" s="52"/>
      <c r="U15" s="60"/>
      <c r="V15" s="52"/>
      <c r="W15" s="60"/>
      <c r="X15" s="52"/>
      <c r="Y15" s="60"/>
      <c r="Z15" s="52" t="s">
        <v>419</v>
      </c>
      <c r="AA15" s="60"/>
      <c r="AB15" s="52"/>
      <c r="AC15" s="60"/>
      <c r="AD15" s="52"/>
      <c r="AE15" s="60"/>
      <c r="AF15" s="52"/>
      <c r="AG15" s="60"/>
      <c r="AH15" s="52"/>
      <c r="AI15" s="60"/>
      <c r="AJ15" s="52"/>
      <c r="AK15" s="60"/>
      <c r="AL15" s="52"/>
      <c r="AM15" s="60"/>
      <c r="AN15" s="52"/>
      <c r="AO15" s="60"/>
      <c r="AP15" s="52"/>
      <c r="AQ15" s="60"/>
      <c r="AR15" s="52"/>
      <c r="AS15" s="60"/>
      <c r="AT15" s="52"/>
      <c r="AU15" s="60"/>
      <c r="AV15" s="45"/>
      <c r="AW15" s="56">
        <f t="shared" si="0"/>
        <v>1</v>
      </c>
    </row>
    <row r="16" spans="1:49" ht="13" customHeight="1" x14ac:dyDescent="0.15">
      <c r="A16" s="41" t="s">
        <v>455</v>
      </c>
      <c r="B16" s="42">
        <v>2009</v>
      </c>
      <c r="C16" s="42" t="s">
        <v>414</v>
      </c>
      <c r="D16" s="42" t="s">
        <v>102</v>
      </c>
      <c r="E16" s="43" t="s">
        <v>467</v>
      </c>
      <c r="F16" s="42">
        <v>162</v>
      </c>
      <c r="G16" s="42">
        <v>161</v>
      </c>
      <c r="H16" s="74">
        <v>3</v>
      </c>
      <c r="I16" s="42"/>
      <c r="J16" s="53"/>
      <c r="K16" s="53"/>
      <c r="L16" s="53"/>
      <c r="M16" s="53"/>
      <c r="N16" s="53"/>
      <c r="O16" s="53"/>
      <c r="P16" s="53"/>
      <c r="Q16" s="53"/>
      <c r="R16" s="53"/>
      <c r="S16" s="53"/>
      <c r="T16" s="53"/>
      <c r="U16" s="53" t="s">
        <v>419</v>
      </c>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42"/>
      <c r="AW16" s="57">
        <f t="shared" si="0"/>
        <v>1</v>
      </c>
    </row>
    <row r="17" spans="1:49" ht="13" customHeight="1" x14ac:dyDescent="0.15">
      <c r="A17" s="44" t="s">
        <v>455</v>
      </c>
      <c r="B17" s="45">
        <v>2010</v>
      </c>
      <c r="C17" s="45" t="s">
        <v>435</v>
      </c>
      <c r="D17" s="45" t="s">
        <v>102</v>
      </c>
      <c r="E17" s="45" t="s">
        <v>467</v>
      </c>
      <c r="F17" s="45" t="s">
        <v>13</v>
      </c>
      <c r="G17" s="45">
        <v>142</v>
      </c>
      <c r="H17" s="45">
        <v>3</v>
      </c>
      <c r="I17" s="45"/>
      <c r="J17" s="52"/>
      <c r="K17" s="60"/>
      <c r="L17" s="52"/>
      <c r="M17" s="60"/>
      <c r="N17" s="52"/>
      <c r="O17" s="60"/>
      <c r="P17" s="52"/>
      <c r="Q17" s="60"/>
      <c r="R17" s="52"/>
      <c r="S17" s="60"/>
      <c r="T17" s="52"/>
      <c r="U17" s="60"/>
      <c r="V17" s="52"/>
      <c r="W17" s="60"/>
      <c r="X17" s="52"/>
      <c r="Y17" s="60" t="s">
        <v>419</v>
      </c>
      <c r="Z17" s="52"/>
      <c r="AA17" s="60" t="s">
        <v>419</v>
      </c>
      <c r="AB17" s="52"/>
      <c r="AC17" s="60"/>
      <c r="AD17" s="52" t="s">
        <v>419</v>
      </c>
      <c r="AE17" s="60"/>
      <c r="AF17" s="52"/>
      <c r="AG17" s="60"/>
      <c r="AH17" s="52"/>
      <c r="AI17" s="60" t="s">
        <v>419</v>
      </c>
      <c r="AJ17" s="52"/>
      <c r="AK17" s="60"/>
      <c r="AL17" s="52"/>
      <c r="AM17" s="60" t="s">
        <v>419</v>
      </c>
      <c r="AN17" s="52"/>
      <c r="AO17" s="60"/>
      <c r="AP17" s="52"/>
      <c r="AQ17" s="60"/>
      <c r="AR17" s="52"/>
      <c r="AS17" s="60"/>
      <c r="AT17" s="52"/>
      <c r="AU17" s="60"/>
      <c r="AV17" s="45"/>
      <c r="AW17" s="56">
        <f t="shared" si="0"/>
        <v>5</v>
      </c>
    </row>
    <row r="18" spans="1:49" ht="13" customHeight="1" x14ac:dyDescent="0.15">
      <c r="A18" s="41" t="s">
        <v>509</v>
      </c>
      <c r="B18" s="42">
        <v>2015</v>
      </c>
      <c r="C18" s="42" t="s">
        <v>414</v>
      </c>
      <c r="D18" s="42" t="s">
        <v>124</v>
      </c>
      <c r="E18" s="43" t="s">
        <v>467</v>
      </c>
      <c r="F18" s="42">
        <v>20</v>
      </c>
      <c r="G18" s="42">
        <v>23</v>
      </c>
      <c r="H18" s="74">
        <v>2</v>
      </c>
      <c r="I18" s="42"/>
      <c r="J18" s="53"/>
      <c r="K18" s="53"/>
      <c r="L18" s="53"/>
      <c r="M18" s="53"/>
      <c r="N18" s="53"/>
      <c r="O18" s="53"/>
      <c r="P18" s="53"/>
      <c r="Q18" s="53"/>
      <c r="R18" s="53"/>
      <c r="S18" s="53"/>
      <c r="T18" s="53"/>
      <c r="U18" s="53"/>
      <c r="V18" s="53"/>
      <c r="W18" s="53"/>
      <c r="X18" s="53"/>
      <c r="Y18" s="53"/>
      <c r="Z18" s="53"/>
      <c r="AA18" s="53"/>
      <c r="AB18" s="53"/>
      <c r="AC18" s="53"/>
      <c r="AD18" s="53"/>
      <c r="AE18" s="53"/>
      <c r="AF18" s="53"/>
      <c r="AG18" s="53" t="s">
        <v>419</v>
      </c>
      <c r="AH18" s="53"/>
      <c r="AI18" s="53"/>
      <c r="AJ18" s="53"/>
      <c r="AK18" s="53"/>
      <c r="AL18" s="53"/>
      <c r="AM18" s="53"/>
      <c r="AN18" s="53"/>
      <c r="AO18" s="53"/>
      <c r="AP18" s="53"/>
      <c r="AQ18" s="53"/>
      <c r="AR18" s="53"/>
      <c r="AS18" s="53"/>
      <c r="AT18" s="53"/>
      <c r="AU18" s="53"/>
      <c r="AV18" s="42"/>
      <c r="AW18" s="57">
        <f t="shared" si="0"/>
        <v>1</v>
      </c>
    </row>
    <row r="19" spans="1:49" ht="13" customHeight="1" x14ac:dyDescent="0.15">
      <c r="A19" s="44" t="s">
        <v>524</v>
      </c>
      <c r="B19" s="45">
        <v>2011</v>
      </c>
      <c r="C19" s="45" t="s">
        <v>414</v>
      </c>
      <c r="D19" s="45" t="s">
        <v>102</v>
      </c>
      <c r="E19" s="45" t="s">
        <v>467</v>
      </c>
      <c r="F19" s="45">
        <v>37</v>
      </c>
      <c r="G19" s="45">
        <v>38</v>
      </c>
      <c r="H19" s="73">
        <v>3</v>
      </c>
      <c r="I19" s="45"/>
      <c r="J19" s="52"/>
      <c r="K19" s="60"/>
      <c r="L19" s="52" t="s">
        <v>419</v>
      </c>
      <c r="M19" s="60"/>
      <c r="N19" s="52"/>
      <c r="O19" s="60"/>
      <c r="P19" s="52"/>
      <c r="Q19" s="60"/>
      <c r="R19" s="52"/>
      <c r="S19" s="60"/>
      <c r="T19" s="52"/>
      <c r="U19" s="60" t="s">
        <v>419</v>
      </c>
      <c r="V19" s="52"/>
      <c r="W19" s="60"/>
      <c r="X19" s="52"/>
      <c r="Y19" s="60"/>
      <c r="Z19" s="52"/>
      <c r="AA19" s="60"/>
      <c r="AB19" s="52"/>
      <c r="AC19" s="60"/>
      <c r="AD19" s="52"/>
      <c r="AE19" s="60"/>
      <c r="AF19" s="52"/>
      <c r="AG19" s="60"/>
      <c r="AH19" s="52"/>
      <c r="AI19" s="60"/>
      <c r="AJ19" s="52"/>
      <c r="AK19" s="60"/>
      <c r="AL19" s="52"/>
      <c r="AM19" s="60" t="s">
        <v>419</v>
      </c>
      <c r="AN19" s="52"/>
      <c r="AO19" s="60"/>
      <c r="AP19" s="52"/>
      <c r="AQ19" s="60"/>
      <c r="AR19" s="52"/>
      <c r="AS19" s="60"/>
      <c r="AT19" s="52"/>
      <c r="AU19" s="60"/>
      <c r="AV19" s="45"/>
      <c r="AW19" s="56">
        <f t="shared" si="0"/>
        <v>3</v>
      </c>
    </row>
    <row r="20" spans="1:49" ht="13" customHeight="1" x14ac:dyDescent="0.15">
      <c r="A20" s="41" t="s">
        <v>434</v>
      </c>
      <c r="B20" s="42">
        <v>2008</v>
      </c>
      <c r="C20" s="42" t="s">
        <v>414</v>
      </c>
      <c r="D20" s="42" t="s">
        <v>102</v>
      </c>
      <c r="E20" s="43" t="s">
        <v>467</v>
      </c>
      <c r="F20" s="42">
        <v>18</v>
      </c>
      <c r="G20" s="42">
        <v>21</v>
      </c>
      <c r="H20" s="74">
        <v>3</v>
      </c>
      <c r="I20" s="42"/>
      <c r="J20" s="53"/>
      <c r="K20" s="53"/>
      <c r="L20" s="53" t="s">
        <v>419</v>
      </c>
      <c r="M20" s="53"/>
      <c r="N20" s="53"/>
      <c r="O20" s="53"/>
      <c r="P20" s="53"/>
      <c r="Q20" s="53"/>
      <c r="R20" s="53"/>
      <c r="S20" s="53"/>
      <c r="T20" s="53"/>
      <c r="U20" s="53" t="s">
        <v>419</v>
      </c>
      <c r="V20" s="53"/>
      <c r="W20" s="53"/>
      <c r="X20" s="53"/>
      <c r="Y20" s="53" t="s">
        <v>419</v>
      </c>
      <c r="Z20" s="53"/>
      <c r="AA20" s="53"/>
      <c r="AB20" s="53"/>
      <c r="AC20" s="53"/>
      <c r="AD20" s="53" t="s">
        <v>419</v>
      </c>
      <c r="AE20" s="53"/>
      <c r="AF20" s="53"/>
      <c r="AG20" s="53"/>
      <c r="AH20" s="53" t="s">
        <v>419</v>
      </c>
      <c r="AI20" s="53"/>
      <c r="AJ20" s="53"/>
      <c r="AK20" s="53"/>
      <c r="AL20" s="53" t="s">
        <v>419</v>
      </c>
      <c r="AM20" s="53" t="s">
        <v>419</v>
      </c>
      <c r="AN20" s="53"/>
      <c r="AO20" s="53"/>
      <c r="AP20" s="53"/>
      <c r="AQ20" s="53"/>
      <c r="AR20" s="53"/>
      <c r="AS20" s="53"/>
      <c r="AT20" s="53"/>
      <c r="AU20" s="53"/>
      <c r="AV20" s="42"/>
      <c r="AW20" s="57">
        <f t="shared" si="0"/>
        <v>7</v>
      </c>
    </row>
    <row r="21" spans="1:49" ht="13" customHeight="1" x14ac:dyDescent="0.15">
      <c r="A21" s="44" t="s">
        <v>501</v>
      </c>
      <c r="B21" s="45">
        <v>2009</v>
      </c>
      <c r="C21" s="45" t="s">
        <v>435</v>
      </c>
      <c r="D21" s="45" t="s">
        <v>106</v>
      </c>
      <c r="E21" s="45" t="s">
        <v>466</v>
      </c>
      <c r="F21" s="45">
        <v>123</v>
      </c>
      <c r="G21" s="45">
        <v>123</v>
      </c>
      <c r="H21" s="73">
        <v>5</v>
      </c>
      <c r="I21" s="45"/>
      <c r="J21" s="52"/>
      <c r="K21" s="60"/>
      <c r="L21" s="52"/>
      <c r="M21" s="60"/>
      <c r="N21" s="52"/>
      <c r="O21" s="60"/>
      <c r="P21" s="52"/>
      <c r="Q21" s="60"/>
      <c r="R21" s="52"/>
      <c r="S21" s="60"/>
      <c r="T21" s="52"/>
      <c r="U21" s="60"/>
      <c r="V21" s="52"/>
      <c r="W21" s="60"/>
      <c r="X21" s="52"/>
      <c r="Y21" s="60"/>
      <c r="Z21" s="52"/>
      <c r="AA21" s="60"/>
      <c r="AB21" s="52"/>
      <c r="AC21" s="60"/>
      <c r="AD21" s="52"/>
      <c r="AE21" s="60" t="s">
        <v>419</v>
      </c>
      <c r="AF21" s="52"/>
      <c r="AG21" s="60"/>
      <c r="AH21" s="52"/>
      <c r="AI21" s="60"/>
      <c r="AJ21" s="52"/>
      <c r="AK21" s="60"/>
      <c r="AL21" s="52"/>
      <c r="AM21" s="60"/>
      <c r="AN21" s="52"/>
      <c r="AO21" s="60"/>
      <c r="AP21" s="52"/>
      <c r="AQ21" s="60"/>
      <c r="AR21" s="52"/>
      <c r="AS21" s="60"/>
      <c r="AT21" s="52"/>
      <c r="AU21" s="60"/>
      <c r="AV21" s="45"/>
      <c r="AW21" s="56">
        <f t="shared" si="0"/>
        <v>1</v>
      </c>
    </row>
    <row r="22" spans="1:49" ht="13" customHeight="1" x14ac:dyDescent="0.15">
      <c r="A22" s="41" t="s">
        <v>451</v>
      </c>
      <c r="B22" s="42">
        <v>2009</v>
      </c>
      <c r="C22" s="42" t="s">
        <v>414</v>
      </c>
      <c r="D22" s="42" t="s">
        <v>102</v>
      </c>
      <c r="E22" s="43" t="s">
        <v>467</v>
      </c>
      <c r="F22" s="42">
        <v>58</v>
      </c>
      <c r="G22" s="42">
        <v>65</v>
      </c>
      <c r="H22" s="74">
        <v>4</v>
      </c>
      <c r="I22" s="42"/>
      <c r="J22" s="53"/>
      <c r="K22" s="53"/>
      <c r="L22" s="53"/>
      <c r="M22" s="53"/>
      <c r="N22" s="53"/>
      <c r="O22" s="53"/>
      <c r="P22" s="53"/>
      <c r="Q22" s="53"/>
      <c r="R22" s="53"/>
      <c r="S22" s="53"/>
      <c r="T22" s="53"/>
      <c r="U22" s="53" t="s">
        <v>419</v>
      </c>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42"/>
      <c r="AW22" s="57">
        <f t="shared" si="0"/>
        <v>1</v>
      </c>
    </row>
    <row r="23" spans="1:49" ht="13" customHeight="1" x14ac:dyDescent="0.15">
      <c r="A23" s="44" t="s">
        <v>448</v>
      </c>
      <c r="B23" s="45">
        <v>2013</v>
      </c>
      <c r="C23" s="45" t="s">
        <v>435</v>
      </c>
      <c r="D23" s="45" t="s">
        <v>40</v>
      </c>
      <c r="E23" s="45" t="s">
        <v>467</v>
      </c>
      <c r="F23" s="45" t="s">
        <v>13</v>
      </c>
      <c r="G23" s="45">
        <v>36</v>
      </c>
      <c r="H23" s="73">
        <v>2</v>
      </c>
      <c r="I23" s="45"/>
      <c r="J23" s="52"/>
      <c r="K23" s="60"/>
      <c r="L23" s="52"/>
      <c r="M23" s="60"/>
      <c r="N23" s="52"/>
      <c r="O23" s="60"/>
      <c r="P23" s="52"/>
      <c r="Q23" s="60"/>
      <c r="R23" s="52"/>
      <c r="S23" s="60"/>
      <c r="T23" s="52"/>
      <c r="U23" s="60"/>
      <c r="V23" s="52"/>
      <c r="W23" s="60"/>
      <c r="X23" s="52"/>
      <c r="Y23" s="60"/>
      <c r="Z23" s="52" t="s">
        <v>419</v>
      </c>
      <c r="AA23" s="60"/>
      <c r="AB23" s="52"/>
      <c r="AC23" s="60"/>
      <c r="AD23" s="52"/>
      <c r="AE23" s="60"/>
      <c r="AF23" s="52"/>
      <c r="AG23" s="60"/>
      <c r="AH23" s="52"/>
      <c r="AI23" s="60"/>
      <c r="AJ23" s="52"/>
      <c r="AK23" s="60"/>
      <c r="AL23" s="52"/>
      <c r="AM23" s="60"/>
      <c r="AN23" s="52"/>
      <c r="AO23" s="60"/>
      <c r="AP23" s="52"/>
      <c r="AQ23" s="60"/>
      <c r="AR23" s="52"/>
      <c r="AS23" s="60"/>
      <c r="AT23" s="52"/>
      <c r="AU23" s="60"/>
      <c r="AV23" s="45"/>
      <c r="AW23" s="56">
        <f t="shared" si="0"/>
        <v>1</v>
      </c>
    </row>
    <row r="24" spans="1:49" ht="13" customHeight="1" x14ac:dyDescent="0.15">
      <c r="A24" s="41" t="s">
        <v>448</v>
      </c>
      <c r="B24" s="42">
        <v>2014</v>
      </c>
      <c r="C24" s="42" t="s">
        <v>435</v>
      </c>
      <c r="D24" s="42" t="s">
        <v>40</v>
      </c>
      <c r="E24" s="43" t="s">
        <v>467</v>
      </c>
      <c r="F24" s="42" t="s">
        <v>13</v>
      </c>
      <c r="G24" s="42">
        <v>41</v>
      </c>
      <c r="H24" s="74">
        <v>3</v>
      </c>
      <c r="I24" s="42"/>
      <c r="J24" s="53"/>
      <c r="K24" s="53"/>
      <c r="L24" s="53"/>
      <c r="M24" s="53"/>
      <c r="N24" s="53"/>
      <c r="O24" s="53"/>
      <c r="P24" s="53"/>
      <c r="Q24" s="53"/>
      <c r="R24" s="53"/>
      <c r="S24" s="53"/>
      <c r="T24" s="53"/>
      <c r="U24" s="53"/>
      <c r="V24" s="53"/>
      <c r="W24" s="53"/>
      <c r="X24" s="53"/>
      <c r="Y24" s="53"/>
      <c r="Z24" s="53" t="s">
        <v>419</v>
      </c>
      <c r="AA24" s="53"/>
      <c r="AB24" s="53"/>
      <c r="AC24" s="53"/>
      <c r="AD24" s="53"/>
      <c r="AE24" s="53"/>
      <c r="AF24" s="53"/>
      <c r="AG24" s="53"/>
      <c r="AH24" s="53"/>
      <c r="AI24" s="53"/>
      <c r="AJ24" s="53"/>
      <c r="AK24" s="53"/>
      <c r="AL24" s="53"/>
      <c r="AM24" s="53"/>
      <c r="AN24" s="53"/>
      <c r="AO24" s="53"/>
      <c r="AP24" s="53"/>
      <c r="AQ24" s="53"/>
      <c r="AR24" s="53"/>
      <c r="AS24" s="53"/>
      <c r="AT24" s="53"/>
      <c r="AU24" s="53"/>
      <c r="AV24" s="42"/>
      <c r="AW24" s="57">
        <f t="shared" si="0"/>
        <v>1</v>
      </c>
    </row>
    <row r="25" spans="1:49" ht="13" customHeight="1" x14ac:dyDescent="0.15">
      <c r="A25" s="44" t="s">
        <v>448</v>
      </c>
      <c r="B25" s="45">
        <v>2018</v>
      </c>
      <c r="C25" s="45" t="s">
        <v>435</v>
      </c>
      <c r="D25" s="45" t="s">
        <v>106</v>
      </c>
      <c r="E25" s="45" t="s">
        <v>466</v>
      </c>
      <c r="F25" s="45">
        <v>25</v>
      </c>
      <c r="G25" s="45">
        <v>30</v>
      </c>
      <c r="H25" s="73">
        <v>1</v>
      </c>
      <c r="I25" s="45"/>
      <c r="J25" s="52"/>
      <c r="K25" s="60"/>
      <c r="L25" s="52"/>
      <c r="M25" s="60"/>
      <c r="N25" s="52"/>
      <c r="O25" s="60"/>
      <c r="P25" s="52"/>
      <c r="Q25" s="60"/>
      <c r="R25" s="52"/>
      <c r="S25" s="60"/>
      <c r="T25" s="52" t="s">
        <v>419</v>
      </c>
      <c r="U25" s="60"/>
      <c r="V25" s="52"/>
      <c r="W25" s="60"/>
      <c r="X25" s="52"/>
      <c r="Y25" s="60"/>
      <c r="Z25" s="52"/>
      <c r="AA25" s="60"/>
      <c r="AB25" s="52"/>
      <c r="AC25" s="60"/>
      <c r="AD25" s="52"/>
      <c r="AE25" s="60"/>
      <c r="AF25" s="52"/>
      <c r="AG25" s="60"/>
      <c r="AH25" s="52"/>
      <c r="AI25" s="60"/>
      <c r="AJ25" s="52"/>
      <c r="AK25" s="60"/>
      <c r="AL25" s="52"/>
      <c r="AM25" s="60"/>
      <c r="AN25" s="52" t="s">
        <v>419</v>
      </c>
      <c r="AO25" s="60"/>
      <c r="AP25" s="52"/>
      <c r="AQ25" s="60"/>
      <c r="AR25" s="52"/>
      <c r="AS25" s="60"/>
      <c r="AT25" s="52"/>
      <c r="AU25" s="60"/>
      <c r="AV25" s="45"/>
      <c r="AW25" s="56">
        <f t="shared" si="0"/>
        <v>2</v>
      </c>
    </row>
    <row r="26" spans="1:49" ht="13" customHeight="1" x14ac:dyDescent="0.15">
      <c r="A26" s="41" t="s">
        <v>531</v>
      </c>
      <c r="B26" s="42">
        <v>1998</v>
      </c>
      <c r="C26" s="42" t="s">
        <v>413</v>
      </c>
      <c r="D26" s="42" t="s">
        <v>145</v>
      </c>
      <c r="E26" s="43" t="s">
        <v>24</v>
      </c>
      <c r="F26" s="42" t="s">
        <v>13</v>
      </c>
      <c r="G26" s="42">
        <v>82</v>
      </c>
      <c r="H26" s="74">
        <v>7</v>
      </c>
      <c r="I26" s="42"/>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t="s">
        <v>419</v>
      </c>
      <c r="AS26" s="53"/>
      <c r="AT26" s="53"/>
      <c r="AU26" s="53"/>
      <c r="AV26" s="42"/>
      <c r="AW26" s="57">
        <f t="shared" si="0"/>
        <v>1</v>
      </c>
    </row>
    <row r="27" spans="1:49" ht="13" customHeight="1" x14ac:dyDescent="0.15">
      <c r="A27" s="44" t="s">
        <v>476</v>
      </c>
      <c r="B27" s="45">
        <v>2010</v>
      </c>
      <c r="C27" s="45" t="s">
        <v>13</v>
      </c>
      <c r="D27" s="45" t="s">
        <v>102</v>
      </c>
      <c r="E27" s="45" t="s">
        <v>467</v>
      </c>
      <c r="F27" s="45" t="s">
        <v>13</v>
      </c>
      <c r="G27" s="45">
        <v>25</v>
      </c>
      <c r="H27" s="73">
        <v>3</v>
      </c>
      <c r="I27" s="45"/>
      <c r="J27" s="52"/>
      <c r="K27" s="60"/>
      <c r="L27" s="52"/>
      <c r="M27" s="60"/>
      <c r="N27" s="52"/>
      <c r="O27" s="60"/>
      <c r="P27" s="52"/>
      <c r="Q27" s="60"/>
      <c r="R27" s="52"/>
      <c r="S27" s="60"/>
      <c r="T27" s="52"/>
      <c r="U27" s="60"/>
      <c r="V27" s="52"/>
      <c r="W27" s="60"/>
      <c r="X27" s="52"/>
      <c r="Y27" s="60" t="s">
        <v>419</v>
      </c>
      <c r="Z27" s="52"/>
      <c r="AA27" s="60"/>
      <c r="AB27" s="52"/>
      <c r="AC27" s="60"/>
      <c r="AD27" s="52"/>
      <c r="AE27" s="60"/>
      <c r="AF27" s="52"/>
      <c r="AG27" s="60"/>
      <c r="AH27" s="52"/>
      <c r="AI27" s="60"/>
      <c r="AJ27" s="52"/>
      <c r="AK27" s="60"/>
      <c r="AL27" s="52"/>
      <c r="AM27" s="60"/>
      <c r="AN27" s="52"/>
      <c r="AO27" s="60"/>
      <c r="AP27" s="52"/>
      <c r="AQ27" s="60"/>
      <c r="AR27" s="52"/>
      <c r="AS27" s="60"/>
      <c r="AT27" s="52"/>
      <c r="AU27" s="60"/>
      <c r="AV27" s="45"/>
      <c r="AW27" s="56">
        <f t="shared" si="0"/>
        <v>1</v>
      </c>
    </row>
    <row r="28" spans="1:49" ht="13" customHeight="1" x14ac:dyDescent="0.15">
      <c r="A28" s="41" t="s">
        <v>533</v>
      </c>
      <c r="B28" s="42">
        <v>2002</v>
      </c>
      <c r="C28" s="42" t="s">
        <v>13</v>
      </c>
      <c r="D28" s="42" t="s">
        <v>102</v>
      </c>
      <c r="E28" s="43" t="s">
        <v>467</v>
      </c>
      <c r="F28" s="42" t="s">
        <v>13</v>
      </c>
      <c r="G28" s="42">
        <v>9</v>
      </c>
      <c r="H28" s="42">
        <v>2.4</v>
      </c>
      <c r="I28" s="42"/>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t="s">
        <v>419</v>
      </c>
      <c r="AU28" s="53"/>
      <c r="AV28" s="42"/>
      <c r="AW28" s="57">
        <f t="shared" si="0"/>
        <v>1</v>
      </c>
    </row>
    <row r="29" spans="1:49" ht="13" customHeight="1" x14ac:dyDescent="0.15">
      <c r="A29" s="44" t="s">
        <v>462</v>
      </c>
      <c r="B29" s="45">
        <v>2010</v>
      </c>
      <c r="C29" s="45" t="s">
        <v>414</v>
      </c>
      <c r="D29" s="45" t="s">
        <v>106</v>
      </c>
      <c r="E29" s="45" t="s">
        <v>467</v>
      </c>
      <c r="F29" s="45" t="s">
        <v>13</v>
      </c>
      <c r="G29" s="45">
        <v>71</v>
      </c>
      <c r="H29" s="73">
        <v>1</v>
      </c>
      <c r="I29" s="45"/>
      <c r="J29" s="52"/>
      <c r="K29" s="60"/>
      <c r="L29" s="52"/>
      <c r="M29" s="60"/>
      <c r="N29" s="52"/>
      <c r="O29" s="60"/>
      <c r="P29" s="52"/>
      <c r="Q29" s="60"/>
      <c r="R29" s="52"/>
      <c r="S29" s="60"/>
      <c r="T29" s="52"/>
      <c r="U29" s="60"/>
      <c r="V29" s="52"/>
      <c r="W29" s="60"/>
      <c r="X29" s="52" t="s">
        <v>419</v>
      </c>
      <c r="Y29" s="60"/>
      <c r="Z29" s="52"/>
      <c r="AA29" s="60"/>
      <c r="AB29" s="52"/>
      <c r="AC29" s="60"/>
      <c r="AD29" s="52"/>
      <c r="AE29" s="60"/>
      <c r="AF29" s="52"/>
      <c r="AG29" s="60"/>
      <c r="AH29" s="52"/>
      <c r="AI29" s="60"/>
      <c r="AJ29" s="52"/>
      <c r="AK29" s="60"/>
      <c r="AL29" s="52"/>
      <c r="AM29" s="60"/>
      <c r="AN29" s="52"/>
      <c r="AO29" s="60"/>
      <c r="AP29" s="52"/>
      <c r="AQ29" s="60"/>
      <c r="AR29" s="52"/>
      <c r="AS29" s="60"/>
      <c r="AT29" s="52"/>
      <c r="AU29" s="60"/>
      <c r="AV29" s="45"/>
      <c r="AW29" s="56">
        <f t="shared" si="0"/>
        <v>1</v>
      </c>
    </row>
    <row r="30" spans="1:49" ht="13" customHeight="1" x14ac:dyDescent="0.15">
      <c r="A30" s="41" t="s">
        <v>510</v>
      </c>
      <c r="B30" s="42">
        <v>2016</v>
      </c>
      <c r="C30" s="42" t="s">
        <v>414</v>
      </c>
      <c r="D30" s="42" t="s">
        <v>124</v>
      </c>
      <c r="E30" s="43" t="s">
        <v>467</v>
      </c>
      <c r="F30" s="42">
        <v>24</v>
      </c>
      <c r="G30" s="42">
        <v>24</v>
      </c>
      <c r="H30" s="42">
        <v>3.9</v>
      </c>
      <c r="I30" s="42"/>
      <c r="J30" s="53"/>
      <c r="K30" s="53"/>
      <c r="L30" s="53"/>
      <c r="M30" s="53"/>
      <c r="N30" s="53"/>
      <c r="O30" s="53"/>
      <c r="P30" s="53"/>
      <c r="Q30" s="53"/>
      <c r="R30" s="53"/>
      <c r="S30" s="53"/>
      <c r="T30" s="53"/>
      <c r="U30" s="53"/>
      <c r="V30" s="53"/>
      <c r="W30" s="53"/>
      <c r="X30" s="53"/>
      <c r="Y30" s="53"/>
      <c r="Z30" s="53"/>
      <c r="AA30" s="53"/>
      <c r="AB30" s="53"/>
      <c r="AC30" s="53" t="s">
        <v>419</v>
      </c>
      <c r="AD30" s="53"/>
      <c r="AE30" s="53"/>
      <c r="AF30" s="53"/>
      <c r="AG30" s="53" t="s">
        <v>419</v>
      </c>
      <c r="AH30" s="53"/>
      <c r="AI30" s="53"/>
      <c r="AJ30" s="53"/>
      <c r="AK30" s="53"/>
      <c r="AL30" s="53"/>
      <c r="AM30" s="53"/>
      <c r="AN30" s="53"/>
      <c r="AO30" s="53"/>
      <c r="AP30" s="53"/>
      <c r="AQ30" s="53"/>
      <c r="AR30" s="53"/>
      <c r="AS30" s="53"/>
      <c r="AT30" s="53"/>
      <c r="AU30" s="53"/>
      <c r="AV30" s="42"/>
      <c r="AW30" s="57">
        <f t="shared" si="0"/>
        <v>2</v>
      </c>
    </row>
    <row r="31" spans="1:49" ht="13" customHeight="1" x14ac:dyDescent="0.15">
      <c r="A31" s="44" t="s">
        <v>529</v>
      </c>
      <c r="B31" s="45">
        <v>2015</v>
      </c>
      <c r="C31" s="45" t="s">
        <v>413</v>
      </c>
      <c r="D31" s="45" t="s">
        <v>102</v>
      </c>
      <c r="E31" s="45" t="s">
        <v>467</v>
      </c>
      <c r="F31" s="45">
        <v>56</v>
      </c>
      <c r="G31" s="45">
        <v>32</v>
      </c>
      <c r="H31" s="73">
        <v>9</v>
      </c>
      <c r="I31" s="45"/>
      <c r="J31" s="52"/>
      <c r="K31" s="60"/>
      <c r="L31" s="52"/>
      <c r="M31" s="60"/>
      <c r="N31" s="52"/>
      <c r="O31" s="60"/>
      <c r="P31" s="52"/>
      <c r="Q31" s="60"/>
      <c r="R31" s="52"/>
      <c r="S31" s="60"/>
      <c r="T31" s="52"/>
      <c r="U31" s="60"/>
      <c r="V31" s="52"/>
      <c r="W31" s="60"/>
      <c r="X31" s="52"/>
      <c r="Y31" s="60"/>
      <c r="Z31" s="52"/>
      <c r="AA31" s="60"/>
      <c r="AB31" s="52"/>
      <c r="AC31" s="60"/>
      <c r="AD31" s="52"/>
      <c r="AE31" s="60"/>
      <c r="AF31" s="52"/>
      <c r="AG31" s="60"/>
      <c r="AH31" s="52"/>
      <c r="AI31" s="60"/>
      <c r="AJ31" s="52"/>
      <c r="AK31" s="60"/>
      <c r="AL31" s="52"/>
      <c r="AM31" s="60"/>
      <c r="AN31" s="52"/>
      <c r="AO31" s="60"/>
      <c r="AP31" s="52" t="s">
        <v>419</v>
      </c>
      <c r="AQ31" s="60"/>
      <c r="AR31" s="52"/>
      <c r="AS31" s="60"/>
      <c r="AT31" s="52"/>
      <c r="AU31" s="60"/>
      <c r="AV31" s="45"/>
      <c r="AW31" s="56">
        <f t="shared" si="0"/>
        <v>1</v>
      </c>
    </row>
    <row r="32" spans="1:49" ht="13" customHeight="1" x14ac:dyDescent="0.15">
      <c r="A32" s="41" t="s">
        <v>450</v>
      </c>
      <c r="B32" s="42">
        <v>2017</v>
      </c>
      <c r="C32" s="42" t="s">
        <v>414</v>
      </c>
      <c r="D32" s="42" t="s">
        <v>106</v>
      </c>
      <c r="E32" s="43" t="s">
        <v>466</v>
      </c>
      <c r="F32" s="42">
        <v>9</v>
      </c>
      <c r="G32" s="42">
        <v>13</v>
      </c>
      <c r="H32" s="74">
        <v>2</v>
      </c>
      <c r="I32" s="42"/>
      <c r="J32" s="53"/>
      <c r="K32" s="53"/>
      <c r="L32" s="53"/>
      <c r="M32" s="53"/>
      <c r="N32" s="53"/>
      <c r="O32" s="53"/>
      <c r="P32" s="53"/>
      <c r="Q32" s="53"/>
      <c r="R32" s="53"/>
      <c r="S32" s="53"/>
      <c r="T32" s="53" t="s">
        <v>419</v>
      </c>
      <c r="U32" s="53"/>
      <c r="V32" s="53"/>
      <c r="W32" s="53"/>
      <c r="X32" s="53"/>
      <c r="Y32" s="53"/>
      <c r="Z32" s="53"/>
      <c r="AA32" s="53"/>
      <c r="AB32" s="53"/>
      <c r="AC32" s="53"/>
      <c r="AD32" s="53"/>
      <c r="AE32" s="53"/>
      <c r="AF32" s="53"/>
      <c r="AG32" s="53"/>
      <c r="AH32" s="53"/>
      <c r="AI32" s="53"/>
      <c r="AJ32" s="53"/>
      <c r="AK32" s="53"/>
      <c r="AL32" s="53"/>
      <c r="AM32" s="53"/>
      <c r="AN32" s="53" t="s">
        <v>419</v>
      </c>
      <c r="AO32" s="53"/>
      <c r="AP32" s="53"/>
      <c r="AQ32" s="53"/>
      <c r="AR32" s="53"/>
      <c r="AS32" s="53"/>
      <c r="AT32" s="53"/>
      <c r="AU32" s="53"/>
      <c r="AV32" s="42"/>
      <c r="AW32" s="57">
        <f t="shared" si="0"/>
        <v>2</v>
      </c>
    </row>
    <row r="33" spans="1:49" ht="13" customHeight="1" x14ac:dyDescent="0.15">
      <c r="A33" s="44" t="s">
        <v>463</v>
      </c>
      <c r="B33" s="45">
        <v>2011</v>
      </c>
      <c r="C33" s="45" t="s">
        <v>435</v>
      </c>
      <c r="D33" s="45" t="s">
        <v>124</v>
      </c>
      <c r="E33" s="45" t="s">
        <v>467</v>
      </c>
      <c r="F33" s="45">
        <v>36</v>
      </c>
      <c r="G33" s="45">
        <v>38</v>
      </c>
      <c r="H33" s="73">
        <v>1</v>
      </c>
      <c r="I33" s="45"/>
      <c r="J33" s="52"/>
      <c r="K33" s="60"/>
      <c r="L33" s="52"/>
      <c r="M33" s="60"/>
      <c r="N33" s="52"/>
      <c r="O33" s="60"/>
      <c r="P33" s="52"/>
      <c r="Q33" s="60"/>
      <c r="R33" s="52"/>
      <c r="S33" s="60"/>
      <c r="T33" s="52"/>
      <c r="U33" s="60"/>
      <c r="V33" s="52"/>
      <c r="W33" s="60"/>
      <c r="X33" s="52" t="s">
        <v>419</v>
      </c>
      <c r="Y33" s="60"/>
      <c r="Z33" s="52" t="s">
        <v>419</v>
      </c>
      <c r="AA33" s="60"/>
      <c r="AB33" s="52"/>
      <c r="AC33" s="60"/>
      <c r="AD33" s="52"/>
      <c r="AE33" s="60"/>
      <c r="AF33" s="52"/>
      <c r="AG33" s="60" t="s">
        <v>419</v>
      </c>
      <c r="AH33" s="52"/>
      <c r="AI33" s="60"/>
      <c r="AJ33" s="52"/>
      <c r="AK33" s="60"/>
      <c r="AL33" s="52"/>
      <c r="AM33" s="60"/>
      <c r="AN33" s="52"/>
      <c r="AO33" s="60"/>
      <c r="AP33" s="52"/>
      <c r="AQ33" s="60"/>
      <c r="AR33" s="52"/>
      <c r="AS33" s="60"/>
      <c r="AT33" s="52"/>
      <c r="AU33" s="60"/>
      <c r="AV33" s="45"/>
      <c r="AW33" s="56">
        <f t="shared" si="0"/>
        <v>3</v>
      </c>
    </row>
    <row r="34" spans="1:49" ht="13" customHeight="1" x14ac:dyDescent="0.15">
      <c r="A34" s="41" t="s">
        <v>463</v>
      </c>
      <c r="B34" s="42">
        <v>2012</v>
      </c>
      <c r="C34" s="42" t="s">
        <v>435</v>
      </c>
      <c r="D34" s="42" t="s">
        <v>124</v>
      </c>
      <c r="E34" s="43" t="s">
        <v>467</v>
      </c>
      <c r="F34" s="42" t="s">
        <v>13</v>
      </c>
      <c r="G34" s="42">
        <v>61</v>
      </c>
      <c r="H34" s="74">
        <v>3</v>
      </c>
      <c r="I34" s="42"/>
      <c r="J34" s="53"/>
      <c r="K34" s="53"/>
      <c r="L34" s="53"/>
      <c r="M34" s="53"/>
      <c r="N34" s="53"/>
      <c r="O34" s="53"/>
      <c r="P34" s="53"/>
      <c r="Q34" s="53"/>
      <c r="R34" s="53"/>
      <c r="S34" s="53"/>
      <c r="T34" s="53"/>
      <c r="U34" s="53"/>
      <c r="V34" s="53"/>
      <c r="W34" s="53"/>
      <c r="X34" s="53" t="s">
        <v>419</v>
      </c>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42"/>
      <c r="AW34" s="57">
        <f t="shared" ref="AW34:AW65" si="1">COUNTIF(J34:AU34,"x")</f>
        <v>1</v>
      </c>
    </row>
    <row r="35" spans="1:49" ht="13" customHeight="1" x14ac:dyDescent="0.15">
      <c r="A35" s="44" t="s">
        <v>463</v>
      </c>
      <c r="B35" s="45">
        <v>2013</v>
      </c>
      <c r="C35" s="45" t="s">
        <v>414</v>
      </c>
      <c r="D35" s="45" t="s">
        <v>124</v>
      </c>
      <c r="E35" s="45" t="s">
        <v>467</v>
      </c>
      <c r="F35" s="45">
        <v>59</v>
      </c>
      <c r="G35" s="45">
        <v>52</v>
      </c>
      <c r="H35" s="45">
        <v>3.1</v>
      </c>
      <c r="I35" s="45"/>
      <c r="J35" s="52"/>
      <c r="K35" s="60"/>
      <c r="L35" s="52"/>
      <c r="M35" s="60"/>
      <c r="N35" s="52"/>
      <c r="O35" s="60"/>
      <c r="P35" s="52"/>
      <c r="Q35" s="60"/>
      <c r="R35" s="52"/>
      <c r="S35" s="60"/>
      <c r="T35" s="52"/>
      <c r="U35" s="60"/>
      <c r="V35" s="52"/>
      <c r="W35" s="60"/>
      <c r="X35" s="52"/>
      <c r="Y35" s="60"/>
      <c r="Z35" s="52" t="s">
        <v>419</v>
      </c>
      <c r="AA35" s="60"/>
      <c r="AB35" s="52"/>
      <c r="AC35" s="60" t="s">
        <v>419</v>
      </c>
      <c r="AD35" s="52"/>
      <c r="AE35" s="60"/>
      <c r="AF35" s="52"/>
      <c r="AG35" s="60" t="s">
        <v>419</v>
      </c>
      <c r="AH35" s="52"/>
      <c r="AI35" s="60"/>
      <c r="AJ35" s="52"/>
      <c r="AK35" s="60"/>
      <c r="AL35" s="52"/>
      <c r="AM35" s="60"/>
      <c r="AN35" s="52"/>
      <c r="AO35" s="60"/>
      <c r="AP35" s="52"/>
      <c r="AQ35" s="60"/>
      <c r="AR35" s="52"/>
      <c r="AS35" s="60"/>
      <c r="AT35" s="52"/>
      <c r="AU35" s="60"/>
      <c r="AV35" s="45"/>
      <c r="AW35" s="56">
        <f t="shared" si="1"/>
        <v>3</v>
      </c>
    </row>
    <row r="36" spans="1:49" ht="13" customHeight="1" x14ac:dyDescent="0.15">
      <c r="A36" s="41" t="s">
        <v>459</v>
      </c>
      <c r="B36" s="42">
        <v>2016</v>
      </c>
      <c r="C36" s="42" t="s">
        <v>435</v>
      </c>
      <c r="D36" s="42" t="s">
        <v>124</v>
      </c>
      <c r="E36" s="43" t="s">
        <v>467</v>
      </c>
      <c r="F36" s="42">
        <v>10</v>
      </c>
      <c r="G36" s="42">
        <v>10</v>
      </c>
      <c r="H36" s="74" t="s">
        <v>13</v>
      </c>
      <c r="I36" s="42"/>
      <c r="J36" s="53"/>
      <c r="K36" s="53"/>
      <c r="L36" s="53"/>
      <c r="M36" s="53"/>
      <c r="N36" s="53"/>
      <c r="O36" s="53"/>
      <c r="P36" s="53"/>
      <c r="Q36" s="53"/>
      <c r="R36" s="53"/>
      <c r="S36" s="53"/>
      <c r="T36" s="53"/>
      <c r="U36" s="53"/>
      <c r="V36" s="53" t="s">
        <v>419</v>
      </c>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42"/>
      <c r="AW36" s="57">
        <f t="shared" si="1"/>
        <v>1</v>
      </c>
    </row>
    <row r="37" spans="1:49" ht="13" customHeight="1" x14ac:dyDescent="0.15">
      <c r="A37" s="44" t="s">
        <v>506</v>
      </c>
      <c r="B37" s="45">
        <v>2017</v>
      </c>
      <c r="C37" s="45" t="s">
        <v>413</v>
      </c>
      <c r="D37" s="45" t="s">
        <v>439</v>
      </c>
      <c r="E37" s="45" t="s">
        <v>467</v>
      </c>
      <c r="F37" s="45" t="s">
        <v>13</v>
      </c>
      <c r="G37" s="45">
        <v>7</v>
      </c>
      <c r="H37" s="45">
        <v>7.7</v>
      </c>
      <c r="I37" s="45"/>
      <c r="J37" s="52"/>
      <c r="K37" s="60"/>
      <c r="L37" s="52"/>
      <c r="M37" s="60"/>
      <c r="N37" s="52"/>
      <c r="O37" s="60"/>
      <c r="P37" s="52"/>
      <c r="Q37" s="60"/>
      <c r="R37" s="52"/>
      <c r="S37" s="60"/>
      <c r="T37" s="52"/>
      <c r="U37" s="60"/>
      <c r="V37" s="52"/>
      <c r="W37" s="60"/>
      <c r="X37" s="52"/>
      <c r="Y37" s="60"/>
      <c r="Z37" s="52"/>
      <c r="AA37" s="60"/>
      <c r="AB37" s="52"/>
      <c r="AC37" s="60"/>
      <c r="AD37" s="52"/>
      <c r="AE37" s="60"/>
      <c r="AF37" s="52" t="s">
        <v>419</v>
      </c>
      <c r="AG37" s="60"/>
      <c r="AH37" s="52"/>
      <c r="AI37" s="60"/>
      <c r="AJ37" s="52"/>
      <c r="AK37" s="60"/>
      <c r="AL37" s="52"/>
      <c r="AM37" s="60"/>
      <c r="AN37" s="52"/>
      <c r="AO37" s="60"/>
      <c r="AP37" s="52"/>
      <c r="AQ37" s="60"/>
      <c r="AR37" s="52"/>
      <c r="AS37" s="60"/>
      <c r="AT37" s="52"/>
      <c r="AU37" s="60"/>
      <c r="AV37" s="45"/>
      <c r="AW37" s="56">
        <f t="shared" si="1"/>
        <v>1</v>
      </c>
    </row>
    <row r="38" spans="1:49" ht="13" customHeight="1" x14ac:dyDescent="0.15">
      <c r="A38" s="41" t="s">
        <v>464</v>
      </c>
      <c r="B38" s="42">
        <v>2011</v>
      </c>
      <c r="C38" s="42" t="s">
        <v>414</v>
      </c>
      <c r="D38" s="42" t="s">
        <v>457</v>
      </c>
      <c r="E38" s="43" t="s">
        <v>467</v>
      </c>
      <c r="F38" s="42" t="s">
        <v>13</v>
      </c>
      <c r="G38" s="42">
        <v>3192</v>
      </c>
      <c r="H38" s="42">
        <v>6.2</v>
      </c>
      <c r="I38" s="42"/>
      <c r="J38" s="53"/>
      <c r="K38" s="53"/>
      <c r="L38" s="53"/>
      <c r="M38" s="53"/>
      <c r="N38" s="53"/>
      <c r="O38" s="53"/>
      <c r="P38" s="53"/>
      <c r="Q38" s="53"/>
      <c r="R38" s="53"/>
      <c r="S38" s="53"/>
      <c r="T38" s="53"/>
      <c r="U38" s="53"/>
      <c r="V38" s="53"/>
      <c r="W38" s="53"/>
      <c r="X38" s="53" t="s">
        <v>419</v>
      </c>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42"/>
      <c r="AW38" s="57">
        <f t="shared" si="1"/>
        <v>1</v>
      </c>
    </row>
    <row r="39" spans="1:49" ht="13" customHeight="1" x14ac:dyDescent="0.15">
      <c r="A39" s="44" t="s">
        <v>526</v>
      </c>
      <c r="B39" s="45">
        <v>2018</v>
      </c>
      <c r="C39" s="45" t="s">
        <v>413</v>
      </c>
      <c r="D39" s="45" t="s">
        <v>106</v>
      </c>
      <c r="E39" s="45" t="s">
        <v>466</v>
      </c>
      <c r="F39" s="45">
        <v>18</v>
      </c>
      <c r="G39" s="45">
        <v>26</v>
      </c>
      <c r="H39" s="73">
        <v>2</v>
      </c>
      <c r="I39" s="45"/>
      <c r="J39" s="52"/>
      <c r="K39" s="60"/>
      <c r="L39" s="52"/>
      <c r="M39" s="60"/>
      <c r="N39" s="52"/>
      <c r="O39" s="60"/>
      <c r="P39" s="52"/>
      <c r="Q39" s="60"/>
      <c r="R39" s="52"/>
      <c r="S39" s="60"/>
      <c r="T39" s="52"/>
      <c r="U39" s="60"/>
      <c r="V39" s="52"/>
      <c r="W39" s="60"/>
      <c r="X39" s="52"/>
      <c r="Y39" s="60"/>
      <c r="Z39" s="52"/>
      <c r="AA39" s="60"/>
      <c r="AB39" s="52"/>
      <c r="AC39" s="60"/>
      <c r="AD39" s="52"/>
      <c r="AE39" s="60"/>
      <c r="AF39" s="52"/>
      <c r="AG39" s="60"/>
      <c r="AH39" s="52"/>
      <c r="AI39" s="60"/>
      <c r="AJ39" s="52"/>
      <c r="AK39" s="60"/>
      <c r="AL39" s="52"/>
      <c r="AM39" s="60"/>
      <c r="AN39" s="52" t="s">
        <v>419</v>
      </c>
      <c r="AO39" s="60"/>
      <c r="AP39" s="52"/>
      <c r="AQ39" s="60"/>
      <c r="AR39" s="52"/>
      <c r="AS39" s="60"/>
      <c r="AT39" s="52"/>
      <c r="AU39" s="60"/>
      <c r="AV39" s="45"/>
      <c r="AW39" s="56">
        <f t="shared" si="1"/>
        <v>1</v>
      </c>
    </row>
    <row r="40" spans="1:49" ht="13" customHeight="1" x14ac:dyDescent="0.15">
      <c r="A40" s="41" t="s">
        <v>504</v>
      </c>
      <c r="B40" s="42">
        <v>2016</v>
      </c>
      <c r="C40" s="42" t="s">
        <v>414</v>
      </c>
      <c r="D40" s="42" t="s">
        <v>439</v>
      </c>
      <c r="E40" s="43" t="s">
        <v>467</v>
      </c>
      <c r="F40" s="42" t="s">
        <v>13</v>
      </c>
      <c r="G40" s="42">
        <v>24</v>
      </c>
      <c r="H40" s="74" t="s">
        <v>499</v>
      </c>
      <c r="I40" s="42"/>
      <c r="J40" s="53"/>
      <c r="K40" s="53"/>
      <c r="L40" s="53"/>
      <c r="M40" s="53"/>
      <c r="N40" s="53"/>
      <c r="O40" s="53"/>
      <c r="P40" s="53"/>
      <c r="Q40" s="53"/>
      <c r="R40" s="53"/>
      <c r="S40" s="53"/>
      <c r="T40" s="53"/>
      <c r="U40" s="53"/>
      <c r="V40" s="53"/>
      <c r="W40" s="53"/>
      <c r="X40" s="53"/>
      <c r="Y40" s="53"/>
      <c r="Z40" s="53"/>
      <c r="AA40" s="53"/>
      <c r="AB40" s="53"/>
      <c r="AC40" s="53"/>
      <c r="AD40" s="53"/>
      <c r="AE40" s="53"/>
      <c r="AF40" s="53" t="s">
        <v>419</v>
      </c>
      <c r="AG40" s="53"/>
      <c r="AH40" s="53"/>
      <c r="AI40" s="53"/>
      <c r="AJ40" s="53"/>
      <c r="AK40" s="53"/>
      <c r="AL40" s="53"/>
      <c r="AM40" s="53"/>
      <c r="AN40" s="53"/>
      <c r="AO40" s="53"/>
      <c r="AP40" s="53"/>
      <c r="AQ40" s="53"/>
      <c r="AR40" s="53"/>
      <c r="AS40" s="53"/>
      <c r="AT40" s="53"/>
      <c r="AU40" s="53"/>
      <c r="AV40" s="42"/>
      <c r="AW40" s="57">
        <f t="shared" si="1"/>
        <v>1</v>
      </c>
    </row>
    <row r="41" spans="1:49" ht="13" customHeight="1" x14ac:dyDescent="0.15">
      <c r="A41" s="44" t="s">
        <v>445</v>
      </c>
      <c r="B41" s="45">
        <v>2011</v>
      </c>
      <c r="C41" s="45" t="s">
        <v>13</v>
      </c>
      <c r="D41" s="45" t="s">
        <v>106</v>
      </c>
      <c r="E41" s="45" t="s">
        <v>467</v>
      </c>
      <c r="F41" s="45" t="s">
        <v>13</v>
      </c>
      <c r="G41" s="45">
        <v>91</v>
      </c>
      <c r="H41" s="73" t="s">
        <v>13</v>
      </c>
      <c r="I41" s="45"/>
      <c r="J41" s="52"/>
      <c r="K41" s="60"/>
      <c r="L41" s="52"/>
      <c r="M41" s="60"/>
      <c r="N41" s="52"/>
      <c r="O41" s="60"/>
      <c r="P41" s="52"/>
      <c r="Q41" s="60"/>
      <c r="R41" s="52" t="s">
        <v>419</v>
      </c>
      <c r="S41" s="60"/>
      <c r="T41" s="52"/>
      <c r="U41" s="60"/>
      <c r="V41" s="52"/>
      <c r="W41" s="60"/>
      <c r="X41" s="52"/>
      <c r="Y41" s="60"/>
      <c r="Z41" s="52"/>
      <c r="AA41" s="60"/>
      <c r="AB41" s="52"/>
      <c r="AC41" s="60"/>
      <c r="AD41" s="52"/>
      <c r="AE41" s="60"/>
      <c r="AF41" s="52"/>
      <c r="AG41" s="60"/>
      <c r="AH41" s="52"/>
      <c r="AI41" s="60"/>
      <c r="AJ41" s="52"/>
      <c r="AK41" s="60"/>
      <c r="AL41" s="52"/>
      <c r="AM41" s="60"/>
      <c r="AN41" s="52"/>
      <c r="AO41" s="60"/>
      <c r="AP41" s="52"/>
      <c r="AQ41" s="60"/>
      <c r="AR41" s="52"/>
      <c r="AS41" s="60"/>
      <c r="AT41" s="52"/>
      <c r="AU41" s="60"/>
      <c r="AV41" s="45"/>
      <c r="AW41" s="56">
        <f t="shared" si="1"/>
        <v>1</v>
      </c>
    </row>
    <row r="42" spans="1:49" ht="13" customHeight="1" x14ac:dyDescent="0.15">
      <c r="A42" s="41" t="s">
        <v>497</v>
      </c>
      <c r="B42" s="42">
        <v>2014</v>
      </c>
      <c r="C42" s="42" t="s">
        <v>414</v>
      </c>
      <c r="D42" s="42" t="s">
        <v>124</v>
      </c>
      <c r="E42" s="43" t="s">
        <v>467</v>
      </c>
      <c r="F42" s="42">
        <v>127</v>
      </c>
      <c r="G42" s="42">
        <v>120</v>
      </c>
      <c r="H42" s="74" t="s">
        <v>498</v>
      </c>
      <c r="I42" s="42"/>
      <c r="J42" s="53"/>
      <c r="K42" s="53"/>
      <c r="L42" s="53"/>
      <c r="M42" s="53"/>
      <c r="N42" s="53"/>
      <c r="O42" s="53"/>
      <c r="P42" s="53"/>
      <c r="Q42" s="53"/>
      <c r="R42" s="53"/>
      <c r="S42" s="53"/>
      <c r="T42" s="53"/>
      <c r="U42" s="53"/>
      <c r="V42" s="53"/>
      <c r="W42" s="53"/>
      <c r="X42" s="53"/>
      <c r="Y42" s="53"/>
      <c r="Z42" s="53"/>
      <c r="AA42" s="53"/>
      <c r="AB42" s="53"/>
      <c r="AC42" s="53" t="s">
        <v>419</v>
      </c>
      <c r="AD42" s="53"/>
      <c r="AE42" s="53"/>
      <c r="AF42" s="53"/>
      <c r="AG42" s="53"/>
      <c r="AH42" s="53"/>
      <c r="AI42" s="53"/>
      <c r="AJ42" s="53"/>
      <c r="AK42" s="53" t="s">
        <v>419</v>
      </c>
      <c r="AL42" s="53"/>
      <c r="AM42" s="53"/>
      <c r="AN42" s="53"/>
      <c r="AO42" s="53"/>
      <c r="AP42" s="53"/>
      <c r="AQ42" s="53"/>
      <c r="AR42" s="53"/>
      <c r="AS42" s="53"/>
      <c r="AT42" s="53"/>
      <c r="AU42" s="53"/>
      <c r="AV42" s="42"/>
      <c r="AW42" s="57">
        <f t="shared" si="1"/>
        <v>2</v>
      </c>
    </row>
    <row r="43" spans="1:49" ht="13" customHeight="1" x14ac:dyDescent="0.15">
      <c r="A43" s="44" t="s">
        <v>465</v>
      </c>
      <c r="B43" s="45">
        <v>2008</v>
      </c>
      <c r="C43" s="45" t="s">
        <v>414</v>
      </c>
      <c r="D43" s="45" t="s">
        <v>457</v>
      </c>
      <c r="E43" s="45" t="s">
        <v>467</v>
      </c>
      <c r="F43" s="45" t="s">
        <v>13</v>
      </c>
      <c r="G43" s="45">
        <v>71</v>
      </c>
      <c r="H43" s="73">
        <v>2</v>
      </c>
      <c r="I43" s="45"/>
      <c r="J43" s="52"/>
      <c r="K43" s="60"/>
      <c r="L43" s="52"/>
      <c r="M43" s="60"/>
      <c r="N43" s="52"/>
      <c r="O43" s="60"/>
      <c r="P43" s="52"/>
      <c r="Q43" s="60"/>
      <c r="R43" s="52"/>
      <c r="S43" s="60"/>
      <c r="T43" s="52"/>
      <c r="U43" s="60"/>
      <c r="V43" s="52"/>
      <c r="W43" s="60"/>
      <c r="X43" s="52" t="s">
        <v>419</v>
      </c>
      <c r="Y43" s="60"/>
      <c r="Z43" s="52"/>
      <c r="AA43" s="60"/>
      <c r="AB43" s="52"/>
      <c r="AC43" s="60"/>
      <c r="AD43" s="52"/>
      <c r="AE43" s="60"/>
      <c r="AF43" s="52"/>
      <c r="AG43" s="60"/>
      <c r="AH43" s="52"/>
      <c r="AI43" s="60"/>
      <c r="AJ43" s="52"/>
      <c r="AK43" s="60"/>
      <c r="AL43" s="52"/>
      <c r="AM43" s="60"/>
      <c r="AN43" s="52"/>
      <c r="AO43" s="60"/>
      <c r="AP43" s="52"/>
      <c r="AQ43" s="60"/>
      <c r="AR43" s="52"/>
      <c r="AS43" s="60"/>
      <c r="AT43" s="52"/>
      <c r="AU43" s="60"/>
      <c r="AV43" s="45"/>
      <c r="AW43" s="56">
        <f t="shared" si="1"/>
        <v>1</v>
      </c>
    </row>
    <row r="44" spans="1:49" ht="13" customHeight="1" x14ac:dyDescent="0.15">
      <c r="A44" s="41" t="s">
        <v>432</v>
      </c>
      <c r="B44" s="42">
        <v>2010</v>
      </c>
      <c r="C44" s="42" t="s">
        <v>414</v>
      </c>
      <c r="D44" s="42" t="s">
        <v>417</v>
      </c>
      <c r="E44" s="43" t="s">
        <v>467</v>
      </c>
      <c r="F44" s="42">
        <v>10</v>
      </c>
      <c r="G44" s="42">
        <v>10</v>
      </c>
      <c r="H44" s="74">
        <v>3</v>
      </c>
      <c r="I44" s="42"/>
      <c r="J44" s="53"/>
      <c r="K44" s="53"/>
      <c r="L44" s="53"/>
      <c r="M44" s="53"/>
      <c r="N44" s="53" t="s">
        <v>419</v>
      </c>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42"/>
      <c r="AW44" s="57">
        <f t="shared" si="1"/>
        <v>1</v>
      </c>
    </row>
    <row r="45" spans="1:49" ht="13" customHeight="1" x14ac:dyDescent="0.15">
      <c r="A45" s="44" t="s">
        <v>522</v>
      </c>
      <c r="B45" s="45">
        <v>2010</v>
      </c>
      <c r="C45" s="45" t="s">
        <v>414</v>
      </c>
      <c r="D45" s="45" t="s">
        <v>40</v>
      </c>
      <c r="E45" s="45" t="s">
        <v>467</v>
      </c>
      <c r="F45" s="45">
        <v>18</v>
      </c>
      <c r="G45" s="45">
        <v>13</v>
      </c>
      <c r="H45" s="73">
        <v>5</v>
      </c>
      <c r="I45" s="45"/>
      <c r="J45" s="52"/>
      <c r="K45" s="60"/>
      <c r="L45" s="52"/>
      <c r="M45" s="60"/>
      <c r="N45" s="52"/>
      <c r="O45" s="60"/>
      <c r="P45" s="52"/>
      <c r="Q45" s="60"/>
      <c r="R45" s="52"/>
      <c r="S45" s="60"/>
      <c r="T45" s="52"/>
      <c r="U45" s="60"/>
      <c r="V45" s="52"/>
      <c r="W45" s="60"/>
      <c r="X45" s="52"/>
      <c r="Y45" s="60"/>
      <c r="Z45" s="52"/>
      <c r="AA45" s="60"/>
      <c r="AB45" s="52"/>
      <c r="AC45" s="60"/>
      <c r="AD45" s="52"/>
      <c r="AE45" s="60"/>
      <c r="AF45" s="52"/>
      <c r="AG45" s="60"/>
      <c r="AH45" s="52"/>
      <c r="AI45" s="60"/>
      <c r="AJ45" s="52"/>
      <c r="AK45" s="60" t="s">
        <v>419</v>
      </c>
      <c r="AL45" s="52"/>
      <c r="AM45" s="60"/>
      <c r="AN45" s="52"/>
      <c r="AO45" s="60"/>
      <c r="AP45" s="52"/>
      <c r="AQ45" s="60"/>
      <c r="AR45" s="52"/>
      <c r="AS45" s="60"/>
      <c r="AT45" s="52"/>
      <c r="AU45" s="60"/>
      <c r="AV45" s="45"/>
      <c r="AW45" s="56">
        <f t="shared" si="1"/>
        <v>1</v>
      </c>
    </row>
    <row r="46" spans="1:49" ht="13" customHeight="1" x14ac:dyDescent="0.15">
      <c r="A46" s="41" t="s">
        <v>486</v>
      </c>
      <c r="B46" s="42">
        <v>2010</v>
      </c>
      <c r="C46" s="42" t="s">
        <v>435</v>
      </c>
      <c r="D46" s="42" t="s">
        <v>102</v>
      </c>
      <c r="E46" s="43" t="s">
        <v>467</v>
      </c>
      <c r="F46" s="42">
        <v>9</v>
      </c>
      <c r="G46" s="42">
        <v>13</v>
      </c>
      <c r="H46" s="74">
        <v>5</v>
      </c>
      <c r="I46" s="42"/>
      <c r="J46" s="53"/>
      <c r="K46" s="53"/>
      <c r="L46" s="53" t="s">
        <v>419</v>
      </c>
      <c r="M46" s="53"/>
      <c r="N46" s="53"/>
      <c r="O46" s="53"/>
      <c r="P46" s="53"/>
      <c r="Q46" s="53"/>
      <c r="R46" s="53"/>
      <c r="S46" s="53"/>
      <c r="T46" s="53"/>
      <c r="U46" s="53"/>
      <c r="V46" s="53"/>
      <c r="W46" s="53"/>
      <c r="X46" s="53"/>
      <c r="Y46" s="53" t="s">
        <v>419</v>
      </c>
      <c r="Z46" s="53"/>
      <c r="AA46" s="53"/>
      <c r="AB46" s="53"/>
      <c r="AC46" s="53"/>
      <c r="AD46" s="53"/>
      <c r="AE46" s="53" t="s">
        <v>419</v>
      </c>
      <c r="AF46" s="53"/>
      <c r="AG46" s="53"/>
      <c r="AH46" s="53"/>
      <c r="AI46" s="53"/>
      <c r="AJ46" s="53"/>
      <c r="AK46" s="53"/>
      <c r="AL46" s="53"/>
      <c r="AM46" s="53"/>
      <c r="AN46" s="53"/>
      <c r="AO46" s="53"/>
      <c r="AP46" s="53"/>
      <c r="AQ46" s="53"/>
      <c r="AR46" s="53"/>
      <c r="AS46" s="53"/>
      <c r="AT46" s="53"/>
      <c r="AU46" s="53"/>
      <c r="AV46" s="42"/>
      <c r="AW46" s="57">
        <f t="shared" si="1"/>
        <v>3</v>
      </c>
    </row>
    <row r="47" spans="1:49" ht="13" customHeight="1" x14ac:dyDescent="0.15">
      <c r="A47" s="44" t="s">
        <v>490</v>
      </c>
      <c r="B47" s="45">
        <v>2014</v>
      </c>
      <c r="C47" s="45" t="s">
        <v>414</v>
      </c>
      <c r="D47" s="45" t="s">
        <v>124</v>
      </c>
      <c r="E47" s="45" t="s">
        <v>467</v>
      </c>
      <c r="F47" s="45" t="s">
        <v>13</v>
      </c>
      <c r="G47" s="45">
        <v>7</v>
      </c>
      <c r="H47" s="73">
        <v>4</v>
      </c>
      <c r="I47" s="45"/>
      <c r="J47" s="52"/>
      <c r="K47" s="60"/>
      <c r="L47" s="52"/>
      <c r="M47" s="60"/>
      <c r="N47" s="52"/>
      <c r="O47" s="60"/>
      <c r="P47" s="52"/>
      <c r="Q47" s="60"/>
      <c r="R47" s="52"/>
      <c r="S47" s="60"/>
      <c r="T47" s="52"/>
      <c r="U47" s="60"/>
      <c r="V47" s="52"/>
      <c r="W47" s="60"/>
      <c r="X47" s="52"/>
      <c r="Y47" s="60"/>
      <c r="Z47" s="52" t="s">
        <v>419</v>
      </c>
      <c r="AA47" s="60"/>
      <c r="AB47" s="52"/>
      <c r="AC47" s="60"/>
      <c r="AD47" s="52"/>
      <c r="AE47" s="60"/>
      <c r="AF47" s="52"/>
      <c r="AG47" s="60"/>
      <c r="AH47" s="52"/>
      <c r="AI47" s="60"/>
      <c r="AJ47" s="52"/>
      <c r="AK47" s="60"/>
      <c r="AL47" s="52"/>
      <c r="AM47" s="60"/>
      <c r="AN47" s="52"/>
      <c r="AO47" s="60"/>
      <c r="AP47" s="52"/>
      <c r="AQ47" s="60"/>
      <c r="AR47" s="52"/>
      <c r="AS47" s="60"/>
      <c r="AT47" s="52"/>
      <c r="AU47" s="60"/>
      <c r="AV47" s="45"/>
      <c r="AW47" s="56">
        <f t="shared" si="1"/>
        <v>1</v>
      </c>
    </row>
    <row r="48" spans="1:49" ht="13" customHeight="1" x14ac:dyDescent="0.15">
      <c r="A48" s="41" t="s">
        <v>407</v>
      </c>
      <c r="B48" s="42">
        <v>2014</v>
      </c>
      <c r="C48" s="42" t="s">
        <v>414</v>
      </c>
      <c r="D48" s="42" t="s">
        <v>417</v>
      </c>
      <c r="E48" s="43" t="s">
        <v>466</v>
      </c>
      <c r="F48" s="42">
        <v>17</v>
      </c>
      <c r="G48" s="42">
        <v>34</v>
      </c>
      <c r="H48" s="74">
        <v>1</v>
      </c>
      <c r="I48" s="42"/>
      <c r="J48" s="53" t="s">
        <v>419</v>
      </c>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42"/>
      <c r="AW48" s="57">
        <f t="shared" si="1"/>
        <v>1</v>
      </c>
    </row>
    <row r="49" spans="1:49" ht="13" customHeight="1" x14ac:dyDescent="0.15">
      <c r="A49" s="44" t="s">
        <v>449</v>
      </c>
      <c r="B49" s="45">
        <v>2017</v>
      </c>
      <c r="C49" s="45" t="s">
        <v>414</v>
      </c>
      <c r="D49" s="45" t="s">
        <v>106</v>
      </c>
      <c r="E49" s="45" t="s">
        <v>466</v>
      </c>
      <c r="F49" s="45">
        <v>10</v>
      </c>
      <c r="G49" s="45">
        <v>14</v>
      </c>
      <c r="H49" s="73">
        <v>2</v>
      </c>
      <c r="I49" s="45"/>
      <c r="J49" s="52"/>
      <c r="K49" s="60"/>
      <c r="L49" s="52"/>
      <c r="M49" s="60"/>
      <c r="N49" s="52"/>
      <c r="O49" s="60"/>
      <c r="P49" s="52"/>
      <c r="Q49" s="60"/>
      <c r="R49" s="52"/>
      <c r="S49" s="60"/>
      <c r="T49" s="52" t="s">
        <v>419</v>
      </c>
      <c r="U49" s="60"/>
      <c r="V49" s="52"/>
      <c r="W49" s="60"/>
      <c r="X49" s="52"/>
      <c r="Y49" s="60"/>
      <c r="Z49" s="52"/>
      <c r="AA49" s="60"/>
      <c r="AB49" s="52"/>
      <c r="AC49" s="60"/>
      <c r="AD49" s="52"/>
      <c r="AE49" s="60"/>
      <c r="AF49" s="52"/>
      <c r="AG49" s="60"/>
      <c r="AH49" s="52"/>
      <c r="AI49" s="60"/>
      <c r="AJ49" s="52"/>
      <c r="AK49" s="60"/>
      <c r="AL49" s="52"/>
      <c r="AM49" s="60"/>
      <c r="AN49" s="52" t="s">
        <v>419</v>
      </c>
      <c r="AO49" s="60"/>
      <c r="AP49" s="52"/>
      <c r="AQ49" s="60"/>
      <c r="AR49" s="52"/>
      <c r="AS49" s="60"/>
      <c r="AT49" s="52"/>
      <c r="AU49" s="60"/>
      <c r="AV49" s="45"/>
      <c r="AW49" s="56">
        <f t="shared" si="1"/>
        <v>2</v>
      </c>
    </row>
    <row r="50" spans="1:49" ht="13" customHeight="1" x14ac:dyDescent="0.15">
      <c r="A50" s="41" t="s">
        <v>477</v>
      </c>
      <c r="B50" s="42">
        <v>2012</v>
      </c>
      <c r="C50" s="42" t="s">
        <v>414</v>
      </c>
      <c r="D50" s="42" t="s">
        <v>102</v>
      </c>
      <c r="E50" s="43" t="s">
        <v>467</v>
      </c>
      <c r="F50" s="42">
        <v>28</v>
      </c>
      <c r="G50" s="42">
        <v>24</v>
      </c>
      <c r="H50" s="74">
        <v>7</v>
      </c>
      <c r="I50" s="42"/>
      <c r="J50" s="53"/>
      <c r="K50" s="53"/>
      <c r="L50" s="53"/>
      <c r="M50" s="53"/>
      <c r="N50" s="53"/>
      <c r="O50" s="53"/>
      <c r="P50" s="53"/>
      <c r="Q50" s="53"/>
      <c r="R50" s="53"/>
      <c r="S50" s="53"/>
      <c r="T50" s="53"/>
      <c r="U50" s="53"/>
      <c r="V50" s="53"/>
      <c r="W50" s="53"/>
      <c r="X50" s="53"/>
      <c r="Y50" s="53" t="s">
        <v>419</v>
      </c>
      <c r="Z50" s="53"/>
      <c r="AA50" s="53"/>
      <c r="AB50" s="53"/>
      <c r="AC50" s="53"/>
      <c r="AD50" s="53" t="s">
        <v>419</v>
      </c>
      <c r="AE50" s="53"/>
      <c r="AF50" s="53"/>
      <c r="AG50" s="53"/>
      <c r="AH50" s="53"/>
      <c r="AI50" s="53"/>
      <c r="AJ50" s="53"/>
      <c r="AK50" s="53"/>
      <c r="AL50" s="53"/>
      <c r="AM50" s="53"/>
      <c r="AN50" s="53"/>
      <c r="AO50" s="53"/>
      <c r="AP50" s="53" t="s">
        <v>419</v>
      </c>
      <c r="AQ50" s="53"/>
      <c r="AR50" s="53"/>
      <c r="AS50" s="53"/>
      <c r="AT50" s="53"/>
      <c r="AU50" s="53"/>
      <c r="AV50" s="42"/>
      <c r="AW50" s="57">
        <f t="shared" si="1"/>
        <v>3</v>
      </c>
    </row>
    <row r="51" spans="1:49" ht="13" customHeight="1" x14ac:dyDescent="0.15">
      <c r="A51" s="44" t="s">
        <v>477</v>
      </c>
      <c r="B51" s="45">
        <v>2013</v>
      </c>
      <c r="C51" s="45" t="s">
        <v>414</v>
      </c>
      <c r="D51" s="45" t="s">
        <v>124</v>
      </c>
      <c r="E51" s="45" t="s">
        <v>467</v>
      </c>
      <c r="F51" s="45">
        <v>37</v>
      </c>
      <c r="G51" s="45">
        <v>37</v>
      </c>
      <c r="H51" s="73">
        <v>5</v>
      </c>
      <c r="I51" s="45"/>
      <c r="J51" s="52"/>
      <c r="K51" s="60"/>
      <c r="L51" s="52"/>
      <c r="M51" s="60"/>
      <c r="N51" s="52"/>
      <c r="O51" s="60"/>
      <c r="P51" s="52"/>
      <c r="Q51" s="60"/>
      <c r="R51" s="52"/>
      <c r="S51" s="60"/>
      <c r="T51" s="52"/>
      <c r="U51" s="60"/>
      <c r="V51" s="52"/>
      <c r="W51" s="60"/>
      <c r="X51" s="52"/>
      <c r="Y51" s="60"/>
      <c r="Z51" s="52" t="s">
        <v>419</v>
      </c>
      <c r="AA51" s="60"/>
      <c r="AB51" s="52"/>
      <c r="AC51" s="60" t="s">
        <v>419</v>
      </c>
      <c r="AD51" s="52"/>
      <c r="AE51" s="60"/>
      <c r="AF51" s="52"/>
      <c r="AG51" s="60" t="s">
        <v>419</v>
      </c>
      <c r="AH51" s="52"/>
      <c r="AI51" s="60"/>
      <c r="AJ51" s="52"/>
      <c r="AK51" s="60"/>
      <c r="AL51" s="52"/>
      <c r="AM51" s="60"/>
      <c r="AN51" s="52"/>
      <c r="AO51" s="60"/>
      <c r="AP51" s="52"/>
      <c r="AQ51" s="60"/>
      <c r="AR51" s="52"/>
      <c r="AS51" s="60"/>
      <c r="AT51" s="52"/>
      <c r="AU51" s="60"/>
      <c r="AV51" s="45"/>
      <c r="AW51" s="56">
        <f t="shared" si="1"/>
        <v>3</v>
      </c>
    </row>
    <row r="52" spans="1:49" ht="13" customHeight="1" x14ac:dyDescent="0.15">
      <c r="A52" s="41" t="s">
        <v>511</v>
      </c>
      <c r="B52" s="42">
        <v>2015</v>
      </c>
      <c r="C52" s="42" t="s">
        <v>413</v>
      </c>
      <c r="D52" s="42" t="s">
        <v>124</v>
      </c>
      <c r="E52" s="43" t="s">
        <v>467</v>
      </c>
      <c r="F52" s="42">
        <v>278</v>
      </c>
      <c r="G52" s="42">
        <v>91</v>
      </c>
      <c r="H52" s="74">
        <v>10</v>
      </c>
      <c r="I52" s="42"/>
      <c r="J52" s="53"/>
      <c r="K52" s="53"/>
      <c r="L52" s="53"/>
      <c r="M52" s="53"/>
      <c r="N52" s="53"/>
      <c r="O52" s="53"/>
      <c r="P52" s="53"/>
      <c r="Q52" s="53"/>
      <c r="R52" s="53"/>
      <c r="S52" s="53"/>
      <c r="T52" s="53"/>
      <c r="U52" s="53"/>
      <c r="V52" s="53"/>
      <c r="W52" s="53"/>
      <c r="X52" s="53"/>
      <c r="Y52" s="53"/>
      <c r="Z52" s="53"/>
      <c r="AA52" s="53"/>
      <c r="AB52" s="53"/>
      <c r="AC52" s="53"/>
      <c r="AD52" s="53"/>
      <c r="AE52" s="53"/>
      <c r="AF52" s="53"/>
      <c r="AG52" s="53" t="s">
        <v>419</v>
      </c>
      <c r="AH52" s="53"/>
      <c r="AI52" s="53"/>
      <c r="AJ52" s="53"/>
      <c r="AK52" s="53"/>
      <c r="AL52" s="53"/>
      <c r="AM52" s="53"/>
      <c r="AN52" s="53"/>
      <c r="AO52" s="53"/>
      <c r="AP52" s="53"/>
      <c r="AQ52" s="53"/>
      <c r="AR52" s="53"/>
      <c r="AS52" s="53"/>
      <c r="AT52" s="53"/>
      <c r="AU52" s="53"/>
      <c r="AV52" s="42"/>
      <c r="AW52" s="57">
        <f t="shared" si="1"/>
        <v>1</v>
      </c>
    </row>
    <row r="53" spans="1:49" ht="13" customHeight="1" x14ac:dyDescent="0.15">
      <c r="A53" s="44" t="s">
        <v>408</v>
      </c>
      <c r="B53" s="45">
        <v>2014</v>
      </c>
      <c r="C53" s="45" t="s">
        <v>404</v>
      </c>
      <c r="D53" s="45" t="s">
        <v>417</v>
      </c>
      <c r="E53" s="45" t="s">
        <v>466</v>
      </c>
      <c r="F53" s="45">
        <v>1</v>
      </c>
      <c r="G53" s="45">
        <v>2</v>
      </c>
      <c r="H53" s="73">
        <v>1</v>
      </c>
      <c r="I53" s="45"/>
      <c r="J53" s="52" t="s">
        <v>419</v>
      </c>
      <c r="K53" s="60"/>
      <c r="L53" s="52"/>
      <c r="M53" s="60"/>
      <c r="N53" s="52"/>
      <c r="O53" s="60"/>
      <c r="P53" s="52"/>
      <c r="Q53" s="60"/>
      <c r="R53" s="52"/>
      <c r="S53" s="60"/>
      <c r="T53" s="52"/>
      <c r="U53" s="60"/>
      <c r="V53" s="52"/>
      <c r="W53" s="60"/>
      <c r="X53" s="52"/>
      <c r="Y53" s="60"/>
      <c r="Z53" s="52"/>
      <c r="AA53" s="60"/>
      <c r="AB53" s="52"/>
      <c r="AC53" s="60"/>
      <c r="AD53" s="52"/>
      <c r="AE53" s="60"/>
      <c r="AF53" s="52"/>
      <c r="AG53" s="60"/>
      <c r="AH53" s="52"/>
      <c r="AI53" s="60"/>
      <c r="AJ53" s="52"/>
      <c r="AK53" s="60"/>
      <c r="AL53" s="52"/>
      <c r="AM53" s="60"/>
      <c r="AN53" s="52"/>
      <c r="AO53" s="60"/>
      <c r="AP53" s="52"/>
      <c r="AQ53" s="60"/>
      <c r="AR53" s="52"/>
      <c r="AS53" s="60"/>
      <c r="AT53" s="52"/>
      <c r="AU53" s="60"/>
      <c r="AV53" s="45"/>
      <c r="AW53" s="56">
        <f t="shared" si="1"/>
        <v>1</v>
      </c>
    </row>
    <row r="54" spans="1:49" ht="13" customHeight="1" x14ac:dyDescent="0.15">
      <c r="A54" s="41" t="s">
        <v>431</v>
      </c>
      <c r="B54" s="42">
        <v>2008</v>
      </c>
      <c r="C54" s="42" t="s">
        <v>414</v>
      </c>
      <c r="D54" s="42" t="s">
        <v>102</v>
      </c>
      <c r="E54" s="43" t="s">
        <v>467</v>
      </c>
      <c r="F54" s="42">
        <v>18</v>
      </c>
      <c r="G54" s="42">
        <v>19</v>
      </c>
      <c r="H54" s="74">
        <v>5</v>
      </c>
      <c r="I54" s="42"/>
      <c r="J54" s="53"/>
      <c r="K54" s="53"/>
      <c r="L54" s="53" t="s">
        <v>419</v>
      </c>
      <c r="M54" s="53"/>
      <c r="N54" s="53"/>
      <c r="O54" s="53"/>
      <c r="P54" s="53"/>
      <c r="Q54" s="53"/>
      <c r="R54" s="53"/>
      <c r="S54" s="53"/>
      <c r="T54" s="53"/>
      <c r="U54" s="53" t="s">
        <v>419</v>
      </c>
      <c r="V54" s="53"/>
      <c r="W54" s="53"/>
      <c r="X54" s="53"/>
      <c r="Y54" s="53" t="s">
        <v>419</v>
      </c>
      <c r="Z54" s="53"/>
      <c r="AA54" s="53"/>
      <c r="AB54" s="53" t="s">
        <v>419</v>
      </c>
      <c r="AC54" s="53"/>
      <c r="AD54" s="53" t="s">
        <v>419</v>
      </c>
      <c r="AE54" s="53"/>
      <c r="AF54" s="53"/>
      <c r="AG54" s="53"/>
      <c r="AH54" s="53" t="s">
        <v>419</v>
      </c>
      <c r="AI54" s="53"/>
      <c r="AJ54" s="53"/>
      <c r="AK54" s="53"/>
      <c r="AL54" s="53" t="s">
        <v>419</v>
      </c>
      <c r="AM54" s="53" t="s">
        <v>419</v>
      </c>
      <c r="AN54" s="53"/>
      <c r="AO54" s="53"/>
      <c r="AP54" s="53" t="s">
        <v>419</v>
      </c>
      <c r="AQ54" s="53"/>
      <c r="AR54" s="53"/>
      <c r="AS54" s="53"/>
      <c r="AT54" s="53"/>
      <c r="AU54" s="53"/>
      <c r="AV54" s="42"/>
      <c r="AW54" s="57">
        <f t="shared" si="1"/>
        <v>9</v>
      </c>
    </row>
    <row r="55" spans="1:49" ht="13" customHeight="1" x14ac:dyDescent="0.15">
      <c r="A55" s="44" t="s">
        <v>460</v>
      </c>
      <c r="B55" s="45">
        <v>2013</v>
      </c>
      <c r="C55" s="45" t="s">
        <v>413</v>
      </c>
      <c r="D55" s="45" t="s">
        <v>106</v>
      </c>
      <c r="E55" s="45" t="s">
        <v>467</v>
      </c>
      <c r="F55" s="45">
        <v>398</v>
      </c>
      <c r="G55" s="45">
        <v>1132</v>
      </c>
      <c r="H55" s="73">
        <v>5</v>
      </c>
      <c r="I55" s="45"/>
      <c r="J55" s="52"/>
      <c r="K55" s="60"/>
      <c r="L55" s="52"/>
      <c r="M55" s="60"/>
      <c r="N55" s="52"/>
      <c r="O55" s="60"/>
      <c r="P55" s="52"/>
      <c r="Q55" s="60"/>
      <c r="R55" s="52"/>
      <c r="S55" s="60"/>
      <c r="T55" s="52"/>
      <c r="U55" s="60"/>
      <c r="V55" s="52"/>
      <c r="W55" s="60" t="s">
        <v>419</v>
      </c>
      <c r="X55" s="52"/>
      <c r="Y55" s="60"/>
      <c r="Z55" s="52"/>
      <c r="AA55" s="60"/>
      <c r="AB55" s="52"/>
      <c r="AC55" s="60"/>
      <c r="AD55" s="52"/>
      <c r="AE55" s="60"/>
      <c r="AF55" s="52"/>
      <c r="AG55" s="60"/>
      <c r="AH55" s="52"/>
      <c r="AI55" s="60"/>
      <c r="AJ55" s="52" t="s">
        <v>419</v>
      </c>
      <c r="AK55" s="60"/>
      <c r="AL55" s="52"/>
      <c r="AM55" s="60"/>
      <c r="AN55" s="52"/>
      <c r="AO55" s="60" t="s">
        <v>419</v>
      </c>
      <c r="AP55" s="52"/>
      <c r="AQ55" s="60"/>
      <c r="AR55" s="52"/>
      <c r="AS55" s="60"/>
      <c r="AT55" s="52"/>
      <c r="AU55" s="60"/>
      <c r="AV55" s="45"/>
      <c r="AW55" s="56">
        <f t="shared" si="1"/>
        <v>3</v>
      </c>
    </row>
    <row r="56" spans="1:49" ht="13" customHeight="1" x14ac:dyDescent="0.15">
      <c r="A56" s="41" t="s">
        <v>460</v>
      </c>
      <c r="B56" s="42">
        <v>2015</v>
      </c>
      <c r="C56" s="42" t="s">
        <v>413</v>
      </c>
      <c r="D56" s="42" t="s">
        <v>124</v>
      </c>
      <c r="E56" s="43" t="s">
        <v>467</v>
      </c>
      <c r="F56" s="42" t="s">
        <v>13</v>
      </c>
      <c r="G56" s="42">
        <v>20</v>
      </c>
      <c r="H56" s="74">
        <v>5</v>
      </c>
      <c r="I56" s="42"/>
      <c r="J56" s="53"/>
      <c r="K56" s="53"/>
      <c r="L56" s="53"/>
      <c r="M56" s="53"/>
      <c r="N56" s="53"/>
      <c r="O56" s="53"/>
      <c r="P56" s="53"/>
      <c r="Q56" s="53"/>
      <c r="R56" s="53"/>
      <c r="S56" s="53"/>
      <c r="T56" s="53"/>
      <c r="U56" s="53"/>
      <c r="V56" s="53"/>
      <c r="W56" s="53"/>
      <c r="X56" s="53"/>
      <c r="Y56" s="53"/>
      <c r="Z56" s="53"/>
      <c r="AA56" s="53"/>
      <c r="AB56" s="53"/>
      <c r="AC56" s="53"/>
      <c r="AD56" s="53"/>
      <c r="AE56" s="53"/>
      <c r="AF56" s="53"/>
      <c r="AG56" s="53" t="s">
        <v>419</v>
      </c>
      <c r="AH56" s="53"/>
      <c r="AI56" s="53"/>
      <c r="AJ56" s="53"/>
      <c r="AK56" s="53"/>
      <c r="AL56" s="53"/>
      <c r="AM56" s="53"/>
      <c r="AN56" s="53"/>
      <c r="AO56" s="53"/>
      <c r="AP56" s="53"/>
      <c r="AQ56" s="53"/>
      <c r="AR56" s="53"/>
      <c r="AS56" s="53"/>
      <c r="AT56" s="53"/>
      <c r="AU56" s="53"/>
      <c r="AV56" s="42"/>
      <c r="AW56" s="57">
        <f t="shared" si="1"/>
        <v>1</v>
      </c>
    </row>
    <row r="57" spans="1:49" ht="13" customHeight="1" x14ac:dyDescent="0.15">
      <c r="A57" s="44" t="s">
        <v>460</v>
      </c>
      <c r="B57" s="45">
        <v>2017</v>
      </c>
      <c r="C57" s="45" t="s">
        <v>435</v>
      </c>
      <c r="D57" s="45" t="s">
        <v>106</v>
      </c>
      <c r="E57" s="45" t="s">
        <v>467</v>
      </c>
      <c r="F57" s="45" t="s">
        <v>13</v>
      </c>
      <c r="G57" s="45">
        <v>45</v>
      </c>
      <c r="H57" s="45">
        <v>5.5</v>
      </c>
      <c r="I57" s="45"/>
      <c r="J57" s="52"/>
      <c r="K57" s="60"/>
      <c r="L57" s="52"/>
      <c r="M57" s="60"/>
      <c r="N57" s="52"/>
      <c r="O57" s="60"/>
      <c r="P57" s="52"/>
      <c r="Q57" s="60"/>
      <c r="R57" s="52"/>
      <c r="S57" s="60"/>
      <c r="T57" s="52"/>
      <c r="U57" s="60"/>
      <c r="V57" s="52"/>
      <c r="W57" s="60"/>
      <c r="X57" s="52"/>
      <c r="Y57" s="60"/>
      <c r="Z57" s="52"/>
      <c r="AA57" s="60"/>
      <c r="AB57" s="52"/>
      <c r="AC57" s="60"/>
      <c r="AD57" s="52"/>
      <c r="AE57" s="60"/>
      <c r="AF57" s="52"/>
      <c r="AG57" s="60"/>
      <c r="AH57" s="52"/>
      <c r="AI57" s="60" t="s">
        <v>419</v>
      </c>
      <c r="AJ57" s="52"/>
      <c r="AK57" s="60"/>
      <c r="AL57" s="52"/>
      <c r="AM57" s="60"/>
      <c r="AN57" s="52"/>
      <c r="AO57" s="60"/>
      <c r="AP57" s="52"/>
      <c r="AQ57" s="60"/>
      <c r="AR57" s="52" t="s">
        <v>419</v>
      </c>
      <c r="AS57" s="60"/>
      <c r="AT57" s="52"/>
      <c r="AU57" s="60"/>
      <c r="AV57" s="45"/>
      <c r="AW57" s="56">
        <f t="shared" si="1"/>
        <v>2</v>
      </c>
    </row>
    <row r="58" spans="1:49" ht="13" customHeight="1" x14ac:dyDescent="0.15">
      <c r="A58" s="41" t="s">
        <v>411</v>
      </c>
      <c r="B58" s="42">
        <v>2015</v>
      </c>
      <c r="C58" s="42" t="s">
        <v>536</v>
      </c>
      <c r="D58" s="42" t="s">
        <v>417</v>
      </c>
      <c r="E58" s="43" t="s">
        <v>466</v>
      </c>
      <c r="F58" s="42">
        <v>21</v>
      </c>
      <c r="G58" s="42">
        <v>25</v>
      </c>
      <c r="H58" s="42">
        <v>5.7</v>
      </c>
      <c r="I58" s="42"/>
      <c r="J58" s="53" t="s">
        <v>419</v>
      </c>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42"/>
      <c r="AW58" s="57">
        <f t="shared" si="1"/>
        <v>1</v>
      </c>
    </row>
    <row r="59" spans="1:49" ht="13" customHeight="1" x14ac:dyDescent="0.15">
      <c r="A59" s="44" t="s">
        <v>446</v>
      </c>
      <c r="B59" s="45">
        <v>2015</v>
      </c>
      <c r="C59" s="45" t="s">
        <v>435</v>
      </c>
      <c r="D59" s="45" t="s">
        <v>106</v>
      </c>
      <c r="E59" s="45" t="s">
        <v>466</v>
      </c>
      <c r="F59" s="45">
        <v>10</v>
      </c>
      <c r="G59" s="45" t="s">
        <v>13</v>
      </c>
      <c r="H59" s="73">
        <v>1</v>
      </c>
      <c r="I59" s="45"/>
      <c r="J59" s="52"/>
      <c r="K59" s="60"/>
      <c r="L59" s="52"/>
      <c r="M59" s="60"/>
      <c r="N59" s="52"/>
      <c r="O59" s="60"/>
      <c r="P59" s="52"/>
      <c r="Q59" s="60"/>
      <c r="R59" s="52"/>
      <c r="S59" s="60"/>
      <c r="T59" s="52" t="s">
        <v>419</v>
      </c>
      <c r="U59" s="60"/>
      <c r="V59" s="52"/>
      <c r="W59" s="60"/>
      <c r="X59" s="52"/>
      <c r="Y59" s="60"/>
      <c r="Z59" s="52"/>
      <c r="AA59" s="60"/>
      <c r="AB59" s="52"/>
      <c r="AC59" s="60"/>
      <c r="AD59" s="52"/>
      <c r="AE59" s="60"/>
      <c r="AF59" s="52"/>
      <c r="AG59" s="60"/>
      <c r="AH59" s="52"/>
      <c r="AI59" s="60"/>
      <c r="AJ59" s="52"/>
      <c r="AK59" s="60"/>
      <c r="AL59" s="52"/>
      <c r="AM59" s="60"/>
      <c r="AN59" s="52" t="s">
        <v>419</v>
      </c>
      <c r="AO59" s="60"/>
      <c r="AP59" s="52"/>
      <c r="AQ59" s="60"/>
      <c r="AR59" s="52"/>
      <c r="AS59" s="60"/>
      <c r="AT59" s="52"/>
      <c r="AU59" s="60"/>
      <c r="AV59" s="45"/>
      <c r="AW59" s="56">
        <f t="shared" si="1"/>
        <v>2</v>
      </c>
    </row>
    <row r="60" spans="1:49" ht="13" customHeight="1" x14ac:dyDescent="0.15">
      <c r="A60" s="41" t="s">
        <v>502</v>
      </c>
      <c r="B60" s="42">
        <v>2015</v>
      </c>
      <c r="C60" s="42" t="s">
        <v>435</v>
      </c>
      <c r="D60" s="42" t="s">
        <v>102</v>
      </c>
      <c r="E60" s="43" t="s">
        <v>467</v>
      </c>
      <c r="F60" s="42">
        <v>20</v>
      </c>
      <c r="G60" s="42">
        <v>20</v>
      </c>
      <c r="H60" s="74">
        <v>3</v>
      </c>
      <c r="I60" s="42"/>
      <c r="J60" s="53"/>
      <c r="K60" s="53"/>
      <c r="L60" s="53"/>
      <c r="M60" s="53"/>
      <c r="N60" s="53"/>
      <c r="O60" s="53"/>
      <c r="P60" s="53"/>
      <c r="Q60" s="53"/>
      <c r="R60" s="53"/>
      <c r="S60" s="53"/>
      <c r="T60" s="53"/>
      <c r="U60" s="53"/>
      <c r="V60" s="53"/>
      <c r="W60" s="53"/>
      <c r="X60" s="53"/>
      <c r="Y60" s="53"/>
      <c r="Z60" s="53"/>
      <c r="AA60" s="53"/>
      <c r="AB60" s="53"/>
      <c r="AC60" s="53"/>
      <c r="AD60" s="53"/>
      <c r="AE60" s="53" t="s">
        <v>419</v>
      </c>
      <c r="AF60" s="53"/>
      <c r="AG60" s="53"/>
      <c r="AH60" s="53"/>
      <c r="AI60" s="53"/>
      <c r="AJ60" s="53"/>
      <c r="AK60" s="53"/>
      <c r="AL60" s="53"/>
      <c r="AM60" s="53"/>
      <c r="AN60" s="53"/>
      <c r="AO60" s="53"/>
      <c r="AP60" s="53"/>
      <c r="AQ60" s="53"/>
      <c r="AR60" s="53"/>
      <c r="AS60" s="53"/>
      <c r="AT60" s="53"/>
      <c r="AU60" s="53"/>
      <c r="AV60" s="42"/>
      <c r="AW60" s="57">
        <f t="shared" si="1"/>
        <v>1</v>
      </c>
    </row>
    <row r="61" spans="1:49" ht="13" customHeight="1" x14ac:dyDescent="0.15">
      <c r="A61" s="44" t="s">
        <v>512</v>
      </c>
      <c r="B61" s="45">
        <v>2016</v>
      </c>
      <c r="C61" s="45" t="s">
        <v>413</v>
      </c>
      <c r="D61" s="45" t="s">
        <v>124</v>
      </c>
      <c r="E61" s="45" t="s">
        <v>467</v>
      </c>
      <c r="F61" s="45">
        <v>121</v>
      </c>
      <c r="G61" s="45">
        <v>229</v>
      </c>
      <c r="H61" s="45">
        <v>4.9000000000000004</v>
      </c>
      <c r="I61" s="45"/>
      <c r="J61" s="52"/>
      <c r="K61" s="60"/>
      <c r="L61" s="52"/>
      <c r="M61" s="60"/>
      <c r="N61" s="52"/>
      <c r="O61" s="60"/>
      <c r="P61" s="52"/>
      <c r="Q61" s="60"/>
      <c r="R61" s="52"/>
      <c r="S61" s="60"/>
      <c r="T61" s="52"/>
      <c r="U61" s="60"/>
      <c r="V61" s="52"/>
      <c r="W61" s="60"/>
      <c r="X61" s="52"/>
      <c r="Y61" s="60"/>
      <c r="Z61" s="52"/>
      <c r="AA61" s="60"/>
      <c r="AB61" s="52"/>
      <c r="AC61" s="60"/>
      <c r="AD61" s="52"/>
      <c r="AE61" s="60"/>
      <c r="AF61" s="52"/>
      <c r="AG61" s="60" t="s">
        <v>419</v>
      </c>
      <c r="AH61" s="52"/>
      <c r="AI61" s="60"/>
      <c r="AJ61" s="52"/>
      <c r="AK61" s="60"/>
      <c r="AL61" s="52"/>
      <c r="AM61" s="60"/>
      <c r="AN61" s="52"/>
      <c r="AO61" s="60"/>
      <c r="AP61" s="52"/>
      <c r="AQ61" s="60"/>
      <c r="AR61" s="52"/>
      <c r="AS61" s="60"/>
      <c r="AT61" s="52"/>
      <c r="AU61" s="60"/>
      <c r="AV61" s="45"/>
      <c r="AW61" s="56">
        <f t="shared" si="1"/>
        <v>1</v>
      </c>
    </row>
    <row r="62" spans="1:49" ht="13" customHeight="1" x14ac:dyDescent="0.15">
      <c r="A62" s="41" t="s">
        <v>491</v>
      </c>
      <c r="B62" s="42">
        <v>2016</v>
      </c>
      <c r="C62" s="42" t="s">
        <v>435</v>
      </c>
      <c r="D62" s="42" t="s">
        <v>102</v>
      </c>
      <c r="E62" s="43" t="s">
        <v>467</v>
      </c>
      <c r="F62" s="42">
        <v>17</v>
      </c>
      <c r="G62" s="42">
        <v>17</v>
      </c>
      <c r="H62" s="74">
        <v>3</v>
      </c>
      <c r="I62" s="42"/>
      <c r="J62" s="53"/>
      <c r="K62" s="53"/>
      <c r="L62" s="53"/>
      <c r="M62" s="53"/>
      <c r="N62" s="53"/>
      <c r="O62" s="53"/>
      <c r="P62" s="53"/>
      <c r="Q62" s="53"/>
      <c r="R62" s="53"/>
      <c r="S62" s="53"/>
      <c r="T62" s="53"/>
      <c r="U62" s="53"/>
      <c r="V62" s="53"/>
      <c r="W62" s="53"/>
      <c r="X62" s="53"/>
      <c r="Y62" s="53"/>
      <c r="Z62" s="53"/>
      <c r="AA62" s="53" t="s">
        <v>419</v>
      </c>
      <c r="AB62" s="53"/>
      <c r="AC62" s="53"/>
      <c r="AD62" s="53"/>
      <c r="AE62" s="53" t="s">
        <v>419</v>
      </c>
      <c r="AF62" s="53"/>
      <c r="AG62" s="53"/>
      <c r="AH62" s="53"/>
      <c r="AI62" s="53" t="s">
        <v>419</v>
      </c>
      <c r="AJ62" s="53"/>
      <c r="AK62" s="53"/>
      <c r="AL62" s="53"/>
      <c r="AM62" s="53"/>
      <c r="AN62" s="53"/>
      <c r="AO62" s="53"/>
      <c r="AP62" s="53"/>
      <c r="AQ62" s="53"/>
      <c r="AR62" s="53"/>
      <c r="AS62" s="53"/>
      <c r="AT62" s="53"/>
      <c r="AU62" s="53"/>
      <c r="AV62" s="42"/>
      <c r="AW62" s="57">
        <f t="shared" si="1"/>
        <v>3</v>
      </c>
    </row>
    <row r="63" spans="1:49" ht="13" customHeight="1" x14ac:dyDescent="0.15">
      <c r="A63" s="44" t="s">
        <v>500</v>
      </c>
      <c r="B63" s="45">
        <v>2014</v>
      </c>
      <c r="C63" s="45" t="s">
        <v>414</v>
      </c>
      <c r="D63" s="45" t="s">
        <v>124</v>
      </c>
      <c r="E63" s="45" t="s">
        <v>467</v>
      </c>
      <c r="F63" s="45" t="s">
        <v>13</v>
      </c>
      <c r="G63" s="45">
        <v>39</v>
      </c>
      <c r="H63" s="45">
        <v>2.9</v>
      </c>
      <c r="I63" s="45"/>
      <c r="J63" s="52"/>
      <c r="K63" s="60"/>
      <c r="L63" s="52"/>
      <c r="M63" s="60"/>
      <c r="N63" s="52"/>
      <c r="O63" s="60"/>
      <c r="P63" s="52"/>
      <c r="Q63" s="60"/>
      <c r="R63" s="52"/>
      <c r="S63" s="60"/>
      <c r="T63" s="52"/>
      <c r="U63" s="60"/>
      <c r="V63" s="52"/>
      <c r="W63" s="60"/>
      <c r="X63" s="52" t="s">
        <v>419</v>
      </c>
      <c r="Y63" s="60"/>
      <c r="Z63" s="52"/>
      <c r="AA63" s="60"/>
      <c r="AB63" s="52"/>
      <c r="AC63" s="60" t="s">
        <v>419</v>
      </c>
      <c r="AD63" s="52"/>
      <c r="AE63" s="60"/>
      <c r="AF63" s="52"/>
      <c r="AG63" s="60"/>
      <c r="AH63" s="52"/>
      <c r="AI63" s="60"/>
      <c r="AJ63" s="52"/>
      <c r="AK63" s="60"/>
      <c r="AL63" s="52"/>
      <c r="AM63" s="60"/>
      <c r="AN63" s="52"/>
      <c r="AO63" s="60"/>
      <c r="AP63" s="52"/>
      <c r="AQ63" s="60"/>
      <c r="AR63" s="52"/>
      <c r="AS63" s="60"/>
      <c r="AT63" s="52"/>
      <c r="AU63" s="60"/>
      <c r="AV63" s="45"/>
      <c r="AW63" s="56">
        <f t="shared" si="1"/>
        <v>2</v>
      </c>
    </row>
    <row r="64" spans="1:49" ht="13" customHeight="1" x14ac:dyDescent="0.15">
      <c r="A64" s="41" t="s">
        <v>430</v>
      </c>
      <c r="B64" s="42">
        <v>2008</v>
      </c>
      <c r="C64" s="42" t="s">
        <v>13</v>
      </c>
      <c r="D64" s="42" t="s">
        <v>436</v>
      </c>
      <c r="E64" s="43" t="s">
        <v>467</v>
      </c>
      <c r="F64" s="42" t="s">
        <v>13</v>
      </c>
      <c r="G64" s="42">
        <v>30</v>
      </c>
      <c r="H64" s="74">
        <v>1</v>
      </c>
      <c r="I64" s="42"/>
      <c r="J64" s="53"/>
      <c r="K64" s="53"/>
      <c r="L64" s="53" t="s">
        <v>419</v>
      </c>
      <c r="M64" s="53"/>
      <c r="N64" s="53"/>
      <c r="O64" s="53" t="s">
        <v>419</v>
      </c>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42"/>
      <c r="AW64" s="57">
        <f t="shared" si="1"/>
        <v>2</v>
      </c>
    </row>
    <row r="65" spans="1:49" ht="13" customHeight="1" x14ac:dyDescent="0.15">
      <c r="A65" s="44" t="s">
        <v>430</v>
      </c>
      <c r="B65" s="45">
        <v>2012</v>
      </c>
      <c r="C65" s="45" t="s">
        <v>435</v>
      </c>
      <c r="D65" s="45" t="s">
        <v>102</v>
      </c>
      <c r="E65" s="45" t="s">
        <v>467</v>
      </c>
      <c r="F65" s="45">
        <v>11</v>
      </c>
      <c r="G65" s="45">
        <v>11</v>
      </c>
      <c r="H65" s="73">
        <v>3</v>
      </c>
      <c r="I65" s="45"/>
      <c r="J65" s="52"/>
      <c r="K65" s="60"/>
      <c r="L65" s="52"/>
      <c r="M65" s="60"/>
      <c r="N65" s="52"/>
      <c r="O65" s="60"/>
      <c r="P65" s="52"/>
      <c r="Q65" s="60"/>
      <c r="R65" s="52"/>
      <c r="S65" s="60"/>
      <c r="T65" s="52"/>
      <c r="U65" s="60"/>
      <c r="V65" s="52"/>
      <c r="W65" s="60"/>
      <c r="X65" s="52"/>
      <c r="Y65" s="60" t="s">
        <v>419</v>
      </c>
      <c r="Z65" s="52"/>
      <c r="AA65" s="60"/>
      <c r="AB65" s="52"/>
      <c r="AC65" s="60"/>
      <c r="AD65" s="52"/>
      <c r="AE65" s="60" t="s">
        <v>419</v>
      </c>
      <c r="AF65" s="52"/>
      <c r="AG65" s="60"/>
      <c r="AH65" s="52"/>
      <c r="AI65" s="60"/>
      <c r="AJ65" s="52"/>
      <c r="AK65" s="60"/>
      <c r="AL65" s="52"/>
      <c r="AM65" s="60"/>
      <c r="AN65" s="52"/>
      <c r="AO65" s="60"/>
      <c r="AP65" s="52"/>
      <c r="AQ65" s="60"/>
      <c r="AR65" s="52"/>
      <c r="AS65" s="60"/>
      <c r="AT65" s="52"/>
      <c r="AU65" s="60"/>
      <c r="AV65" s="45"/>
      <c r="AW65" s="56">
        <f t="shared" si="1"/>
        <v>2</v>
      </c>
    </row>
    <row r="66" spans="1:49" ht="13" customHeight="1" x14ac:dyDescent="0.15">
      <c r="A66" s="41" t="s">
        <v>405</v>
      </c>
      <c r="B66" s="42">
        <v>2012</v>
      </c>
      <c r="C66" s="42" t="s">
        <v>413</v>
      </c>
      <c r="D66" s="42" t="s">
        <v>417</v>
      </c>
      <c r="E66" s="43" t="s">
        <v>467</v>
      </c>
      <c r="F66" s="42">
        <v>17</v>
      </c>
      <c r="G66" s="42">
        <v>22</v>
      </c>
      <c r="H66" s="74">
        <v>5</v>
      </c>
      <c r="I66" s="42"/>
      <c r="J66" s="53" t="s">
        <v>419</v>
      </c>
      <c r="K66" s="53"/>
      <c r="L66" s="53"/>
      <c r="M66" s="53"/>
      <c r="N66" s="53" t="s">
        <v>419</v>
      </c>
      <c r="O66" s="53"/>
      <c r="P66" s="53"/>
      <c r="Q66" s="53"/>
      <c r="R66" s="53"/>
      <c r="S66" s="53"/>
      <c r="T66" s="53"/>
      <c r="U66" s="53"/>
      <c r="V66" s="53"/>
      <c r="W66" s="53"/>
      <c r="X66" s="53"/>
      <c r="Y66" s="53" t="s">
        <v>419</v>
      </c>
      <c r="Z66" s="53"/>
      <c r="AA66" s="53"/>
      <c r="AB66" s="53"/>
      <c r="AC66" s="53"/>
      <c r="AD66" s="53"/>
      <c r="AE66" s="53"/>
      <c r="AF66" s="53"/>
      <c r="AG66" s="53"/>
      <c r="AH66" s="53"/>
      <c r="AI66" s="53"/>
      <c r="AJ66" s="53"/>
      <c r="AK66" s="53"/>
      <c r="AL66" s="53"/>
      <c r="AM66" s="53"/>
      <c r="AN66" s="53"/>
      <c r="AO66" s="53"/>
      <c r="AP66" s="53"/>
      <c r="AQ66" s="53"/>
      <c r="AR66" s="53"/>
      <c r="AS66" s="53"/>
      <c r="AT66" s="53"/>
      <c r="AU66" s="53" t="s">
        <v>419</v>
      </c>
      <c r="AV66" s="42"/>
      <c r="AW66" s="57">
        <f t="shared" ref="AW66:AW97" si="2">COUNTIF(J66:AU66,"x")</f>
        <v>4</v>
      </c>
    </row>
    <row r="67" spans="1:49" ht="13" customHeight="1" x14ac:dyDescent="0.15">
      <c r="A67" s="44" t="s">
        <v>532</v>
      </c>
      <c r="B67" s="45">
        <v>2012</v>
      </c>
      <c r="C67" s="45" t="s">
        <v>414</v>
      </c>
      <c r="D67" s="45" t="s">
        <v>106</v>
      </c>
      <c r="E67" s="45" t="s">
        <v>467</v>
      </c>
      <c r="F67" s="45" t="s">
        <v>13</v>
      </c>
      <c r="G67" s="45">
        <v>216</v>
      </c>
      <c r="H67" s="73">
        <v>5</v>
      </c>
      <c r="I67" s="45"/>
      <c r="J67" s="52"/>
      <c r="K67" s="60"/>
      <c r="L67" s="52" t="s">
        <v>419</v>
      </c>
      <c r="M67" s="60"/>
      <c r="N67" s="52"/>
      <c r="O67" s="60"/>
      <c r="P67" s="52"/>
      <c r="Q67" s="60"/>
      <c r="R67" s="52"/>
      <c r="S67" s="60"/>
      <c r="T67" s="52"/>
      <c r="U67" s="60"/>
      <c r="V67" s="52"/>
      <c r="W67" s="60"/>
      <c r="X67" s="52" t="s">
        <v>419</v>
      </c>
      <c r="Y67" s="60"/>
      <c r="Z67" s="52"/>
      <c r="AA67" s="60"/>
      <c r="AB67" s="52"/>
      <c r="AC67" s="60"/>
      <c r="AD67" s="52"/>
      <c r="AE67" s="60"/>
      <c r="AF67" s="52"/>
      <c r="AG67" s="60"/>
      <c r="AH67" s="52"/>
      <c r="AI67" s="60"/>
      <c r="AJ67" s="52" t="s">
        <v>419</v>
      </c>
      <c r="AK67" s="60"/>
      <c r="AL67" s="52"/>
      <c r="AM67" s="60"/>
      <c r="AN67" s="52"/>
      <c r="AO67" s="60"/>
      <c r="AP67" s="52"/>
      <c r="AQ67" s="60"/>
      <c r="AR67" s="52"/>
      <c r="AS67" s="60" t="s">
        <v>419</v>
      </c>
      <c r="AT67" s="52"/>
      <c r="AU67" s="60"/>
      <c r="AV67" s="45"/>
      <c r="AW67" s="56">
        <f t="shared" si="2"/>
        <v>4</v>
      </c>
    </row>
    <row r="68" spans="1:49" ht="13" customHeight="1" x14ac:dyDescent="0.15">
      <c r="A68" s="41" t="s">
        <v>513</v>
      </c>
      <c r="B68" s="42">
        <v>2016</v>
      </c>
      <c r="C68" s="42" t="s">
        <v>435</v>
      </c>
      <c r="D68" s="42" t="s">
        <v>124</v>
      </c>
      <c r="E68" s="43" t="s">
        <v>467</v>
      </c>
      <c r="F68" s="42">
        <v>65</v>
      </c>
      <c r="G68" s="42">
        <v>45</v>
      </c>
      <c r="H68" s="74">
        <v>4</v>
      </c>
      <c r="I68" s="42"/>
      <c r="J68" s="53"/>
      <c r="K68" s="53"/>
      <c r="L68" s="53"/>
      <c r="M68" s="53"/>
      <c r="N68" s="53"/>
      <c r="O68" s="53"/>
      <c r="P68" s="53"/>
      <c r="Q68" s="53"/>
      <c r="R68" s="53"/>
      <c r="S68" s="53"/>
      <c r="T68" s="53"/>
      <c r="U68" s="53"/>
      <c r="V68" s="53"/>
      <c r="W68" s="53"/>
      <c r="X68" s="53"/>
      <c r="Y68" s="53"/>
      <c r="Z68" s="53"/>
      <c r="AA68" s="53"/>
      <c r="AB68" s="53"/>
      <c r="AC68" s="53"/>
      <c r="AD68" s="53"/>
      <c r="AE68" s="53"/>
      <c r="AF68" s="53"/>
      <c r="AG68" s="53" t="s">
        <v>419</v>
      </c>
      <c r="AH68" s="53"/>
      <c r="AI68" s="53"/>
      <c r="AJ68" s="53"/>
      <c r="AK68" s="53"/>
      <c r="AL68" s="53"/>
      <c r="AM68" s="53"/>
      <c r="AN68" s="53"/>
      <c r="AO68" s="53"/>
      <c r="AP68" s="53"/>
      <c r="AQ68" s="53"/>
      <c r="AR68" s="53"/>
      <c r="AS68" s="53"/>
      <c r="AT68" s="53"/>
      <c r="AU68" s="53"/>
      <c r="AV68" s="42"/>
      <c r="AW68" s="57">
        <f t="shared" si="2"/>
        <v>1</v>
      </c>
    </row>
    <row r="69" spans="1:49" ht="13" customHeight="1" x14ac:dyDescent="0.15">
      <c r="A69" s="44" t="s">
        <v>440</v>
      </c>
      <c r="B69" s="45">
        <v>2013</v>
      </c>
      <c r="C69" s="45" t="s">
        <v>413</v>
      </c>
      <c r="D69" s="45" t="s">
        <v>417</v>
      </c>
      <c r="E69" s="45" t="s">
        <v>467</v>
      </c>
      <c r="F69" s="45">
        <v>14</v>
      </c>
      <c r="G69" s="45">
        <v>16</v>
      </c>
      <c r="H69" s="73">
        <v>3</v>
      </c>
      <c r="I69" s="45"/>
      <c r="J69" s="52"/>
      <c r="K69" s="60"/>
      <c r="L69" s="52"/>
      <c r="M69" s="60"/>
      <c r="N69" s="52" t="s">
        <v>419</v>
      </c>
      <c r="O69" s="60"/>
      <c r="P69" s="52"/>
      <c r="Q69" s="60"/>
      <c r="R69" s="52"/>
      <c r="S69" s="60"/>
      <c r="T69" s="52"/>
      <c r="U69" s="60"/>
      <c r="V69" s="52"/>
      <c r="W69" s="60"/>
      <c r="X69" s="52"/>
      <c r="Y69" s="60"/>
      <c r="Z69" s="52"/>
      <c r="AA69" s="60"/>
      <c r="AB69" s="52"/>
      <c r="AC69" s="60"/>
      <c r="AD69" s="52"/>
      <c r="AE69" s="60"/>
      <c r="AF69" s="52"/>
      <c r="AG69" s="60"/>
      <c r="AH69" s="52"/>
      <c r="AI69" s="60"/>
      <c r="AJ69" s="52"/>
      <c r="AK69" s="60"/>
      <c r="AL69" s="52"/>
      <c r="AM69" s="60"/>
      <c r="AN69" s="52"/>
      <c r="AO69" s="60"/>
      <c r="AP69" s="52"/>
      <c r="AQ69" s="60"/>
      <c r="AR69" s="52"/>
      <c r="AS69" s="60"/>
      <c r="AT69" s="52"/>
      <c r="AU69" s="60"/>
      <c r="AV69" s="45"/>
      <c r="AW69" s="56">
        <f t="shared" si="2"/>
        <v>1</v>
      </c>
    </row>
    <row r="70" spans="1:49" ht="13" customHeight="1" x14ac:dyDescent="0.15">
      <c r="A70" s="41" t="s">
        <v>518</v>
      </c>
      <c r="B70" s="42">
        <v>2013</v>
      </c>
      <c r="C70" s="42" t="s">
        <v>435</v>
      </c>
      <c r="D70" s="42" t="s">
        <v>106</v>
      </c>
      <c r="E70" s="43" t="s">
        <v>467</v>
      </c>
      <c r="F70" s="42" t="s">
        <v>13</v>
      </c>
      <c r="G70" s="42">
        <v>77</v>
      </c>
      <c r="H70" s="74">
        <v>5</v>
      </c>
      <c r="I70" s="42"/>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t="s">
        <v>419</v>
      </c>
      <c r="AJ70" s="53" t="s">
        <v>419</v>
      </c>
      <c r="AK70" s="53"/>
      <c r="AL70" s="53"/>
      <c r="AM70" s="53"/>
      <c r="AN70" s="53"/>
      <c r="AO70" s="53"/>
      <c r="AP70" s="53"/>
      <c r="AQ70" s="53"/>
      <c r="AR70" s="53" t="s">
        <v>419</v>
      </c>
      <c r="AS70" s="53"/>
      <c r="AT70" s="53"/>
      <c r="AU70" s="53"/>
      <c r="AV70" s="42"/>
      <c r="AW70" s="57">
        <f t="shared" si="2"/>
        <v>3</v>
      </c>
    </row>
    <row r="71" spans="1:49" ht="13" customHeight="1" x14ac:dyDescent="0.15">
      <c r="A71" s="44" t="s">
        <v>528</v>
      </c>
      <c r="B71" s="45">
        <v>2019</v>
      </c>
      <c r="C71" s="45" t="s">
        <v>414</v>
      </c>
      <c r="D71" s="45" t="s">
        <v>106</v>
      </c>
      <c r="E71" s="45" t="s">
        <v>466</v>
      </c>
      <c r="F71" s="45">
        <v>60</v>
      </c>
      <c r="G71" s="45">
        <v>60</v>
      </c>
      <c r="H71" s="73">
        <v>1</v>
      </c>
      <c r="I71" s="45"/>
      <c r="J71" s="52"/>
      <c r="K71" s="60"/>
      <c r="L71" s="52"/>
      <c r="M71" s="60"/>
      <c r="N71" s="52"/>
      <c r="O71" s="60"/>
      <c r="P71" s="52"/>
      <c r="Q71" s="60"/>
      <c r="R71" s="52"/>
      <c r="S71" s="60"/>
      <c r="T71" s="52"/>
      <c r="U71" s="60"/>
      <c r="V71" s="52"/>
      <c r="W71" s="60"/>
      <c r="X71" s="52"/>
      <c r="Y71" s="60"/>
      <c r="Z71" s="52"/>
      <c r="AA71" s="60"/>
      <c r="AB71" s="52"/>
      <c r="AC71" s="60"/>
      <c r="AD71" s="52"/>
      <c r="AE71" s="60"/>
      <c r="AF71" s="52"/>
      <c r="AG71" s="60"/>
      <c r="AH71" s="52"/>
      <c r="AI71" s="60"/>
      <c r="AJ71" s="52"/>
      <c r="AK71" s="60"/>
      <c r="AL71" s="52"/>
      <c r="AM71" s="60"/>
      <c r="AN71" s="52" t="s">
        <v>419</v>
      </c>
      <c r="AO71" s="60"/>
      <c r="AP71" s="52"/>
      <c r="AQ71" s="60"/>
      <c r="AR71" s="52"/>
      <c r="AS71" s="60"/>
      <c r="AT71" s="52"/>
      <c r="AU71" s="60"/>
      <c r="AV71" s="45"/>
      <c r="AW71" s="56">
        <f t="shared" si="2"/>
        <v>1</v>
      </c>
    </row>
    <row r="72" spans="1:49" ht="13" customHeight="1" x14ac:dyDescent="0.15">
      <c r="A72" s="41" t="s">
        <v>478</v>
      </c>
      <c r="B72" s="42">
        <v>2012</v>
      </c>
      <c r="C72" s="42" t="s">
        <v>435</v>
      </c>
      <c r="D72" s="42" t="s">
        <v>102</v>
      </c>
      <c r="E72" s="43" t="s">
        <v>467</v>
      </c>
      <c r="F72" s="42" t="s">
        <v>13</v>
      </c>
      <c r="G72" s="42">
        <v>20</v>
      </c>
      <c r="H72" s="74">
        <v>4</v>
      </c>
      <c r="I72" s="42"/>
      <c r="J72" s="53"/>
      <c r="K72" s="53"/>
      <c r="L72" s="53"/>
      <c r="M72" s="53"/>
      <c r="N72" s="53"/>
      <c r="O72" s="53"/>
      <c r="P72" s="53"/>
      <c r="Q72" s="53"/>
      <c r="R72" s="53"/>
      <c r="S72" s="53"/>
      <c r="T72" s="53"/>
      <c r="U72" s="53"/>
      <c r="V72" s="53"/>
      <c r="W72" s="53"/>
      <c r="X72" s="53"/>
      <c r="Y72" s="53" t="s">
        <v>419</v>
      </c>
      <c r="Z72" s="53"/>
      <c r="AA72" s="53" t="s">
        <v>419</v>
      </c>
      <c r="AB72" s="53"/>
      <c r="AC72" s="53"/>
      <c r="AD72" s="53" t="s">
        <v>419</v>
      </c>
      <c r="AE72" s="53"/>
      <c r="AF72" s="53"/>
      <c r="AG72" s="53"/>
      <c r="AH72" s="53"/>
      <c r="AI72" s="53" t="s">
        <v>419</v>
      </c>
      <c r="AJ72" s="53"/>
      <c r="AK72" s="53"/>
      <c r="AL72" s="53"/>
      <c r="AM72" s="53" t="s">
        <v>419</v>
      </c>
      <c r="AN72" s="53"/>
      <c r="AO72" s="53"/>
      <c r="AP72" s="53"/>
      <c r="AQ72" s="53"/>
      <c r="AR72" s="53"/>
      <c r="AS72" s="53"/>
      <c r="AT72" s="53"/>
      <c r="AU72" s="53"/>
      <c r="AV72" s="42"/>
      <c r="AW72" s="57">
        <f t="shared" si="2"/>
        <v>5</v>
      </c>
    </row>
    <row r="73" spans="1:49" ht="13" customHeight="1" x14ac:dyDescent="0.15">
      <c r="A73" s="44" t="s">
        <v>479</v>
      </c>
      <c r="B73" s="45">
        <v>2012</v>
      </c>
      <c r="C73" s="45" t="s">
        <v>13</v>
      </c>
      <c r="D73" s="45" t="s">
        <v>102</v>
      </c>
      <c r="E73" s="45" t="s">
        <v>467</v>
      </c>
      <c r="F73" s="45" t="s">
        <v>13</v>
      </c>
      <c r="G73" s="45">
        <v>16</v>
      </c>
      <c r="H73" s="73">
        <v>4</v>
      </c>
      <c r="I73" s="45"/>
      <c r="J73" s="52"/>
      <c r="K73" s="60"/>
      <c r="L73" s="52"/>
      <c r="M73" s="60"/>
      <c r="N73" s="52"/>
      <c r="O73" s="60"/>
      <c r="P73" s="52"/>
      <c r="Q73" s="60"/>
      <c r="R73" s="52"/>
      <c r="S73" s="60"/>
      <c r="T73" s="52"/>
      <c r="U73" s="60"/>
      <c r="V73" s="52"/>
      <c r="W73" s="60"/>
      <c r="X73" s="52"/>
      <c r="Y73" s="60" t="s">
        <v>419</v>
      </c>
      <c r="Z73" s="52"/>
      <c r="AA73" s="60"/>
      <c r="AB73" s="52"/>
      <c r="AC73" s="60"/>
      <c r="AD73" s="52"/>
      <c r="AE73" s="60"/>
      <c r="AF73" s="52"/>
      <c r="AG73" s="60"/>
      <c r="AH73" s="52"/>
      <c r="AI73" s="60"/>
      <c r="AJ73" s="52"/>
      <c r="AK73" s="60"/>
      <c r="AL73" s="52"/>
      <c r="AM73" s="60"/>
      <c r="AN73" s="52"/>
      <c r="AO73" s="60"/>
      <c r="AP73" s="52"/>
      <c r="AQ73" s="60"/>
      <c r="AR73" s="52"/>
      <c r="AS73" s="60"/>
      <c r="AT73" s="52"/>
      <c r="AU73" s="60"/>
      <c r="AV73" s="45"/>
      <c r="AW73" s="56">
        <f t="shared" si="2"/>
        <v>1</v>
      </c>
    </row>
    <row r="74" spans="1:49" ht="13" customHeight="1" x14ac:dyDescent="0.15">
      <c r="A74" s="41" t="s">
        <v>514</v>
      </c>
      <c r="B74" s="42">
        <v>2013</v>
      </c>
      <c r="C74" s="42" t="s">
        <v>414</v>
      </c>
      <c r="D74" s="42" t="s">
        <v>124</v>
      </c>
      <c r="E74" s="43" t="s">
        <v>467</v>
      </c>
      <c r="F74" s="42">
        <v>29</v>
      </c>
      <c r="G74" s="42">
        <v>29</v>
      </c>
      <c r="H74" s="74">
        <v>5</v>
      </c>
      <c r="I74" s="42"/>
      <c r="J74" s="53"/>
      <c r="K74" s="53"/>
      <c r="L74" s="53"/>
      <c r="M74" s="53"/>
      <c r="N74" s="53"/>
      <c r="O74" s="53"/>
      <c r="P74" s="53"/>
      <c r="Q74" s="53"/>
      <c r="R74" s="53"/>
      <c r="S74" s="53"/>
      <c r="T74" s="53"/>
      <c r="U74" s="53"/>
      <c r="V74" s="53"/>
      <c r="W74" s="53"/>
      <c r="X74" s="53"/>
      <c r="Y74" s="53"/>
      <c r="Z74" s="53"/>
      <c r="AA74" s="53"/>
      <c r="AB74" s="53"/>
      <c r="AC74" s="53"/>
      <c r="AD74" s="53"/>
      <c r="AE74" s="53"/>
      <c r="AF74" s="53"/>
      <c r="AG74" s="53" t="s">
        <v>419</v>
      </c>
      <c r="AH74" s="53"/>
      <c r="AI74" s="53"/>
      <c r="AJ74" s="53"/>
      <c r="AK74" s="53"/>
      <c r="AL74" s="53"/>
      <c r="AM74" s="53"/>
      <c r="AN74" s="53"/>
      <c r="AO74" s="53"/>
      <c r="AP74" s="53"/>
      <c r="AQ74" s="53"/>
      <c r="AR74" s="53"/>
      <c r="AS74" s="53"/>
      <c r="AT74" s="53"/>
      <c r="AU74" s="53"/>
      <c r="AV74" s="42"/>
      <c r="AW74" s="57">
        <f t="shared" si="2"/>
        <v>1</v>
      </c>
    </row>
    <row r="75" spans="1:49" ht="13" customHeight="1" x14ac:dyDescent="0.15">
      <c r="A75" s="44" t="s">
        <v>469</v>
      </c>
      <c r="B75" s="45">
        <v>2012</v>
      </c>
      <c r="C75" s="45" t="s">
        <v>414</v>
      </c>
      <c r="D75" s="45" t="s">
        <v>106</v>
      </c>
      <c r="E75" s="45" t="s">
        <v>467</v>
      </c>
      <c r="F75" s="45" t="s">
        <v>13</v>
      </c>
      <c r="G75" s="45">
        <v>102</v>
      </c>
      <c r="H75" s="73">
        <v>2</v>
      </c>
      <c r="I75" s="45"/>
      <c r="J75" s="52"/>
      <c r="K75" s="60"/>
      <c r="L75" s="52"/>
      <c r="M75" s="60"/>
      <c r="N75" s="52"/>
      <c r="O75" s="60"/>
      <c r="P75" s="52"/>
      <c r="Q75" s="60"/>
      <c r="R75" s="52"/>
      <c r="S75" s="60"/>
      <c r="T75" s="52"/>
      <c r="U75" s="60"/>
      <c r="V75" s="52"/>
      <c r="W75" s="60"/>
      <c r="X75" s="52" t="s">
        <v>419</v>
      </c>
      <c r="Y75" s="60"/>
      <c r="Z75" s="52"/>
      <c r="AA75" s="60"/>
      <c r="AB75" s="52"/>
      <c r="AC75" s="60"/>
      <c r="AD75" s="52"/>
      <c r="AE75" s="60"/>
      <c r="AF75" s="52"/>
      <c r="AG75" s="60"/>
      <c r="AH75" s="52"/>
      <c r="AI75" s="60"/>
      <c r="AJ75" s="52"/>
      <c r="AK75" s="60"/>
      <c r="AL75" s="52"/>
      <c r="AM75" s="60"/>
      <c r="AN75" s="52"/>
      <c r="AO75" s="60"/>
      <c r="AP75" s="52"/>
      <c r="AQ75" s="60"/>
      <c r="AR75" s="52"/>
      <c r="AS75" s="60"/>
      <c r="AT75" s="52"/>
      <c r="AU75" s="60"/>
      <c r="AV75" s="45"/>
      <c r="AW75" s="56">
        <f t="shared" si="2"/>
        <v>1</v>
      </c>
    </row>
    <row r="76" spans="1:49" ht="13" customHeight="1" x14ac:dyDescent="0.15">
      <c r="A76" s="41" t="s">
        <v>452</v>
      </c>
      <c r="B76" s="42">
        <v>2004</v>
      </c>
      <c r="C76" s="42" t="s">
        <v>414</v>
      </c>
      <c r="D76" s="42" t="s">
        <v>102</v>
      </c>
      <c r="E76" s="43" t="s">
        <v>467</v>
      </c>
      <c r="F76" s="42">
        <v>36</v>
      </c>
      <c r="G76" s="42">
        <v>38</v>
      </c>
      <c r="H76" s="74">
        <v>3</v>
      </c>
      <c r="I76" s="42"/>
      <c r="J76" s="53"/>
      <c r="K76" s="53"/>
      <c r="L76" s="53" t="s">
        <v>419</v>
      </c>
      <c r="M76" s="53"/>
      <c r="N76" s="53"/>
      <c r="O76" s="53"/>
      <c r="P76" s="53"/>
      <c r="Q76" s="53"/>
      <c r="R76" s="53"/>
      <c r="S76" s="53"/>
      <c r="T76" s="53"/>
      <c r="U76" s="53" t="s">
        <v>419</v>
      </c>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42"/>
      <c r="AW76" s="57">
        <f t="shared" si="2"/>
        <v>2</v>
      </c>
    </row>
    <row r="77" spans="1:49" ht="13" customHeight="1" x14ac:dyDescent="0.15">
      <c r="A77" s="44" t="s">
        <v>487</v>
      </c>
      <c r="B77" s="45">
        <v>2015</v>
      </c>
      <c r="C77" s="45" t="s">
        <v>413</v>
      </c>
      <c r="D77" s="45" t="s">
        <v>417</v>
      </c>
      <c r="E77" s="45" t="s">
        <v>467</v>
      </c>
      <c r="F77" s="45">
        <v>22</v>
      </c>
      <c r="G77" s="45">
        <v>26</v>
      </c>
      <c r="H77" s="73">
        <v>5</v>
      </c>
      <c r="I77" s="45"/>
      <c r="J77" s="52"/>
      <c r="K77" s="60"/>
      <c r="L77" s="52"/>
      <c r="M77" s="60"/>
      <c r="N77" s="52" t="s">
        <v>419</v>
      </c>
      <c r="O77" s="60"/>
      <c r="P77" s="52"/>
      <c r="Q77" s="60"/>
      <c r="R77" s="52"/>
      <c r="S77" s="60"/>
      <c r="T77" s="52"/>
      <c r="U77" s="60"/>
      <c r="V77" s="52"/>
      <c r="W77" s="60"/>
      <c r="X77" s="52"/>
      <c r="Y77" s="60" t="s">
        <v>419</v>
      </c>
      <c r="Z77" s="52"/>
      <c r="AA77" s="60"/>
      <c r="AB77" s="52"/>
      <c r="AC77" s="60"/>
      <c r="AD77" s="52"/>
      <c r="AE77" s="60"/>
      <c r="AF77" s="52"/>
      <c r="AG77" s="60"/>
      <c r="AH77" s="52"/>
      <c r="AI77" s="60"/>
      <c r="AJ77" s="52"/>
      <c r="AK77" s="60"/>
      <c r="AL77" s="52"/>
      <c r="AM77" s="60"/>
      <c r="AN77" s="52"/>
      <c r="AO77" s="60"/>
      <c r="AP77" s="52"/>
      <c r="AQ77" s="60"/>
      <c r="AR77" s="52"/>
      <c r="AS77" s="60"/>
      <c r="AT77" s="52"/>
      <c r="AU77" s="60"/>
      <c r="AV77" s="45"/>
      <c r="AW77" s="56">
        <f t="shared" si="2"/>
        <v>2</v>
      </c>
    </row>
    <row r="78" spans="1:49" ht="13" customHeight="1" x14ac:dyDescent="0.15">
      <c r="A78" s="41" t="s">
        <v>428</v>
      </c>
      <c r="B78" s="42">
        <v>2012</v>
      </c>
      <c r="C78" s="42" t="s">
        <v>414</v>
      </c>
      <c r="D78" s="42" t="s">
        <v>102</v>
      </c>
      <c r="E78" s="43" t="s">
        <v>467</v>
      </c>
      <c r="F78" s="42">
        <v>16</v>
      </c>
      <c r="G78" s="42">
        <v>19</v>
      </c>
      <c r="H78" s="74">
        <v>5</v>
      </c>
      <c r="I78" s="42"/>
      <c r="J78" s="53"/>
      <c r="K78" s="53"/>
      <c r="L78" s="53"/>
      <c r="M78" s="53"/>
      <c r="N78" s="53"/>
      <c r="O78" s="53"/>
      <c r="P78" s="53"/>
      <c r="Q78" s="53"/>
      <c r="R78" s="53"/>
      <c r="S78" s="53"/>
      <c r="T78" s="53"/>
      <c r="U78" s="53"/>
      <c r="V78" s="53"/>
      <c r="W78" s="53"/>
      <c r="X78" s="53"/>
      <c r="Y78" s="53" t="s">
        <v>419</v>
      </c>
      <c r="Z78" s="53"/>
      <c r="AA78" s="53"/>
      <c r="AB78" s="53"/>
      <c r="AC78" s="53"/>
      <c r="AD78" s="53" t="s">
        <v>419</v>
      </c>
      <c r="AE78" s="53"/>
      <c r="AF78" s="53"/>
      <c r="AG78" s="53"/>
      <c r="AH78" s="53"/>
      <c r="AI78" s="53"/>
      <c r="AJ78" s="53"/>
      <c r="AK78" s="53"/>
      <c r="AL78" s="53"/>
      <c r="AM78" s="53"/>
      <c r="AN78" s="53"/>
      <c r="AO78" s="53"/>
      <c r="AP78" s="53" t="s">
        <v>419</v>
      </c>
      <c r="AQ78" s="53"/>
      <c r="AR78" s="53"/>
      <c r="AS78" s="53"/>
      <c r="AT78" s="53"/>
      <c r="AU78" s="53"/>
      <c r="AV78" s="42"/>
      <c r="AW78" s="57">
        <f t="shared" si="2"/>
        <v>3</v>
      </c>
    </row>
    <row r="79" spans="1:49" ht="13" customHeight="1" x14ac:dyDescent="0.15">
      <c r="A79" s="44" t="s">
        <v>523</v>
      </c>
      <c r="B79" s="45">
        <v>2009</v>
      </c>
      <c r="C79" s="45" t="s">
        <v>414</v>
      </c>
      <c r="D79" s="45" t="s">
        <v>102</v>
      </c>
      <c r="E79" s="45" t="s">
        <v>467</v>
      </c>
      <c r="F79" s="45">
        <v>16</v>
      </c>
      <c r="G79" s="45">
        <v>20</v>
      </c>
      <c r="H79" s="73">
        <v>4</v>
      </c>
      <c r="I79" s="45"/>
      <c r="J79" s="52"/>
      <c r="K79" s="60"/>
      <c r="L79" s="52" t="s">
        <v>419</v>
      </c>
      <c r="M79" s="60"/>
      <c r="N79" s="52"/>
      <c r="O79" s="60"/>
      <c r="P79" s="52"/>
      <c r="Q79" s="60"/>
      <c r="R79" s="52"/>
      <c r="S79" s="60"/>
      <c r="T79" s="52"/>
      <c r="U79" s="60" t="s">
        <v>419</v>
      </c>
      <c r="V79" s="52"/>
      <c r="W79" s="60"/>
      <c r="X79" s="52"/>
      <c r="Y79" s="60"/>
      <c r="Z79" s="52"/>
      <c r="AA79" s="60"/>
      <c r="AB79" s="52"/>
      <c r="AC79" s="60"/>
      <c r="AD79" s="52"/>
      <c r="AE79" s="60"/>
      <c r="AF79" s="52"/>
      <c r="AG79" s="60"/>
      <c r="AH79" s="52" t="s">
        <v>419</v>
      </c>
      <c r="AI79" s="60"/>
      <c r="AJ79" s="52"/>
      <c r="AK79" s="60"/>
      <c r="AL79" s="52" t="s">
        <v>419</v>
      </c>
      <c r="AM79" s="60" t="s">
        <v>419</v>
      </c>
      <c r="AN79" s="52"/>
      <c r="AO79" s="60"/>
      <c r="AP79" s="52"/>
      <c r="AQ79" s="60"/>
      <c r="AR79" s="52"/>
      <c r="AS79" s="60"/>
      <c r="AT79" s="52"/>
      <c r="AU79" s="60"/>
      <c r="AV79" s="45"/>
      <c r="AW79" s="56">
        <f t="shared" si="2"/>
        <v>5</v>
      </c>
    </row>
    <row r="80" spans="1:49" ht="13" customHeight="1" x14ac:dyDescent="0.15">
      <c r="A80" s="41" t="s">
        <v>505</v>
      </c>
      <c r="B80" s="42">
        <v>2017</v>
      </c>
      <c r="C80" s="42" t="s">
        <v>414</v>
      </c>
      <c r="D80" s="42" t="s">
        <v>436</v>
      </c>
      <c r="E80" s="43" t="s">
        <v>467</v>
      </c>
      <c r="F80" s="42" t="s">
        <v>13</v>
      </c>
      <c r="G80" s="42">
        <v>30</v>
      </c>
      <c r="H80" s="42">
        <v>4.9000000000000004</v>
      </c>
      <c r="I80" s="42"/>
      <c r="J80" s="53"/>
      <c r="K80" s="53"/>
      <c r="L80" s="53"/>
      <c r="M80" s="53"/>
      <c r="N80" s="53"/>
      <c r="O80" s="53"/>
      <c r="P80" s="53"/>
      <c r="Q80" s="53"/>
      <c r="R80" s="53"/>
      <c r="S80" s="53"/>
      <c r="T80" s="53"/>
      <c r="U80" s="53"/>
      <c r="V80" s="53"/>
      <c r="W80" s="53"/>
      <c r="X80" s="53"/>
      <c r="Y80" s="53"/>
      <c r="Z80" s="53"/>
      <c r="AA80" s="53"/>
      <c r="AB80" s="53"/>
      <c r="AC80" s="53"/>
      <c r="AD80" s="53"/>
      <c r="AE80" s="53"/>
      <c r="AF80" s="53" t="s">
        <v>419</v>
      </c>
      <c r="AG80" s="53"/>
      <c r="AH80" s="53"/>
      <c r="AI80" s="53"/>
      <c r="AJ80" s="53"/>
      <c r="AK80" s="53"/>
      <c r="AL80" s="53"/>
      <c r="AM80" s="53"/>
      <c r="AN80" s="53"/>
      <c r="AO80" s="53"/>
      <c r="AP80" s="53"/>
      <c r="AQ80" s="53"/>
      <c r="AR80" s="53"/>
      <c r="AS80" s="53"/>
      <c r="AT80" s="53"/>
      <c r="AU80" s="53"/>
      <c r="AV80" s="42"/>
      <c r="AW80" s="57">
        <f t="shared" si="2"/>
        <v>1</v>
      </c>
    </row>
    <row r="81" spans="1:49" ht="13" customHeight="1" x14ac:dyDescent="0.15">
      <c r="A81" s="44" t="s">
        <v>421</v>
      </c>
      <c r="B81" s="45">
        <v>2005</v>
      </c>
      <c r="C81" s="45" t="s">
        <v>13</v>
      </c>
      <c r="D81" s="45" t="s">
        <v>102</v>
      </c>
      <c r="E81" s="45" t="s">
        <v>467</v>
      </c>
      <c r="F81" s="45" t="s">
        <v>13</v>
      </c>
      <c r="G81" s="45">
        <v>8</v>
      </c>
      <c r="H81" s="73" t="s">
        <v>13</v>
      </c>
      <c r="I81" s="45"/>
      <c r="J81" s="52"/>
      <c r="K81" s="60" t="s">
        <v>419</v>
      </c>
      <c r="L81" s="52"/>
      <c r="M81" s="60"/>
      <c r="N81" s="52"/>
      <c r="O81" s="60"/>
      <c r="P81" s="52"/>
      <c r="Q81" s="60"/>
      <c r="R81" s="52"/>
      <c r="S81" s="60"/>
      <c r="T81" s="52"/>
      <c r="U81" s="60"/>
      <c r="V81" s="52"/>
      <c r="W81" s="60"/>
      <c r="X81" s="52"/>
      <c r="Y81" s="60"/>
      <c r="Z81" s="52"/>
      <c r="AA81" s="60"/>
      <c r="AB81" s="52"/>
      <c r="AC81" s="60"/>
      <c r="AD81" s="52"/>
      <c r="AE81" s="60"/>
      <c r="AF81" s="52"/>
      <c r="AG81" s="60"/>
      <c r="AH81" s="52"/>
      <c r="AI81" s="60"/>
      <c r="AJ81" s="52"/>
      <c r="AK81" s="60"/>
      <c r="AL81" s="52"/>
      <c r="AM81" s="60"/>
      <c r="AN81" s="52"/>
      <c r="AO81" s="60"/>
      <c r="AP81" s="52"/>
      <c r="AQ81" s="60"/>
      <c r="AR81" s="52"/>
      <c r="AS81" s="60"/>
      <c r="AT81" s="52"/>
      <c r="AU81" s="60"/>
      <c r="AV81" s="45"/>
      <c r="AW81" s="56">
        <f t="shared" si="2"/>
        <v>1</v>
      </c>
    </row>
    <row r="82" spans="1:49" ht="13" customHeight="1" x14ac:dyDescent="0.15">
      <c r="A82" s="41" t="s">
        <v>422</v>
      </c>
      <c r="B82" s="42">
        <v>2008</v>
      </c>
      <c r="C82" s="42" t="s">
        <v>13</v>
      </c>
      <c r="D82" s="42" t="s">
        <v>102</v>
      </c>
      <c r="E82" s="43" t="s">
        <v>467</v>
      </c>
      <c r="F82" s="42" t="s">
        <v>13</v>
      </c>
      <c r="G82" s="42">
        <v>24</v>
      </c>
      <c r="H82" s="74" t="s">
        <v>13</v>
      </c>
      <c r="I82" s="42"/>
      <c r="J82" s="53"/>
      <c r="K82" s="53" t="s">
        <v>419</v>
      </c>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42"/>
      <c r="AW82" s="57">
        <f t="shared" si="2"/>
        <v>1</v>
      </c>
    </row>
    <row r="83" spans="1:49" ht="13" customHeight="1" x14ac:dyDescent="0.15">
      <c r="A83" s="44" t="s">
        <v>470</v>
      </c>
      <c r="B83" s="45">
        <v>2016</v>
      </c>
      <c r="C83" s="45" t="s">
        <v>413</v>
      </c>
      <c r="D83" s="45" t="s">
        <v>106</v>
      </c>
      <c r="E83" s="45" t="s">
        <v>467</v>
      </c>
      <c r="F83" s="45" t="s">
        <v>13</v>
      </c>
      <c r="G83" s="45">
        <v>50</v>
      </c>
      <c r="H83" s="73">
        <v>5</v>
      </c>
      <c r="I83" s="45"/>
      <c r="J83" s="52"/>
      <c r="K83" s="60"/>
      <c r="L83" s="52"/>
      <c r="M83" s="60"/>
      <c r="N83" s="52"/>
      <c r="O83" s="60"/>
      <c r="P83" s="52"/>
      <c r="Q83" s="60"/>
      <c r="R83" s="52"/>
      <c r="S83" s="60"/>
      <c r="T83" s="52"/>
      <c r="U83" s="60"/>
      <c r="V83" s="52"/>
      <c r="W83" s="60"/>
      <c r="X83" s="52"/>
      <c r="Y83" s="60"/>
      <c r="Z83" s="52"/>
      <c r="AA83" s="60"/>
      <c r="AB83" s="52"/>
      <c r="AC83" s="60"/>
      <c r="AD83" s="52"/>
      <c r="AE83" s="60"/>
      <c r="AF83" s="52"/>
      <c r="AG83" s="60"/>
      <c r="AH83" s="52"/>
      <c r="AI83" s="60" t="s">
        <v>419</v>
      </c>
      <c r="AJ83" s="52"/>
      <c r="AK83" s="60"/>
      <c r="AL83" s="52"/>
      <c r="AM83" s="60"/>
      <c r="AN83" s="52"/>
      <c r="AO83" s="60"/>
      <c r="AP83" s="52"/>
      <c r="AQ83" s="60"/>
      <c r="AR83" s="52" t="s">
        <v>419</v>
      </c>
      <c r="AS83" s="60"/>
      <c r="AT83" s="52"/>
      <c r="AU83" s="60"/>
      <c r="AV83" s="45"/>
      <c r="AW83" s="56">
        <f t="shared" si="2"/>
        <v>2</v>
      </c>
    </row>
    <row r="84" spans="1:49" ht="13" customHeight="1" x14ac:dyDescent="0.15">
      <c r="A84" s="41" t="s">
        <v>521</v>
      </c>
      <c r="B84" s="42">
        <v>2013</v>
      </c>
      <c r="C84" s="42" t="s">
        <v>414</v>
      </c>
      <c r="D84" s="42" t="s">
        <v>102</v>
      </c>
      <c r="E84" s="43" t="s">
        <v>467</v>
      </c>
      <c r="F84" s="42">
        <v>75</v>
      </c>
      <c r="G84" s="42">
        <v>80</v>
      </c>
      <c r="H84" s="74">
        <v>7</v>
      </c>
      <c r="I84" s="42"/>
      <c r="J84" s="53"/>
      <c r="K84" s="53"/>
      <c r="L84" s="53"/>
      <c r="M84" s="53"/>
      <c r="N84" s="53"/>
      <c r="O84" s="53"/>
      <c r="P84" s="53"/>
      <c r="Q84" s="53"/>
      <c r="R84" s="53"/>
      <c r="S84" s="53"/>
      <c r="T84" s="53"/>
      <c r="U84" s="53"/>
      <c r="V84" s="53"/>
      <c r="W84" s="53"/>
      <c r="X84" s="53"/>
      <c r="Y84" s="53" t="s">
        <v>419</v>
      </c>
      <c r="Z84" s="53"/>
      <c r="AA84" s="53"/>
      <c r="AB84" s="53"/>
      <c r="AC84" s="53"/>
      <c r="AD84" s="53" t="s">
        <v>419</v>
      </c>
      <c r="AE84" s="53"/>
      <c r="AF84" s="53"/>
      <c r="AG84" s="53"/>
      <c r="AH84" s="53"/>
      <c r="AI84" s="53"/>
      <c r="AJ84" s="53"/>
      <c r="AK84" s="53"/>
      <c r="AL84" s="53"/>
      <c r="AM84" s="53" t="s">
        <v>419</v>
      </c>
      <c r="AN84" s="53"/>
      <c r="AO84" s="53"/>
      <c r="AP84" s="53" t="s">
        <v>419</v>
      </c>
      <c r="AQ84" s="53"/>
      <c r="AR84" s="53"/>
      <c r="AS84" s="53"/>
      <c r="AT84" s="53"/>
      <c r="AU84" s="53"/>
      <c r="AV84" s="42"/>
      <c r="AW84" s="57">
        <f t="shared" si="2"/>
        <v>4</v>
      </c>
    </row>
    <row r="85" spans="1:49" ht="13" customHeight="1" x14ac:dyDescent="0.15">
      <c r="A85" s="44" t="s">
        <v>521</v>
      </c>
      <c r="B85" s="45">
        <v>2013</v>
      </c>
      <c r="C85" s="45" t="s">
        <v>414</v>
      </c>
      <c r="D85" s="45" t="s">
        <v>106</v>
      </c>
      <c r="E85" s="45" t="s">
        <v>467</v>
      </c>
      <c r="F85" s="45" t="s">
        <v>13</v>
      </c>
      <c r="G85" s="45">
        <v>50</v>
      </c>
      <c r="H85" s="73">
        <v>3</v>
      </c>
      <c r="I85" s="45"/>
      <c r="J85" s="52"/>
      <c r="K85" s="60"/>
      <c r="L85" s="52"/>
      <c r="M85" s="60"/>
      <c r="N85" s="52"/>
      <c r="O85" s="60"/>
      <c r="P85" s="52"/>
      <c r="Q85" s="60"/>
      <c r="R85" s="52"/>
      <c r="S85" s="60"/>
      <c r="T85" s="52"/>
      <c r="U85" s="60"/>
      <c r="V85" s="52"/>
      <c r="W85" s="60"/>
      <c r="X85" s="52" t="s">
        <v>419</v>
      </c>
      <c r="Y85" s="60"/>
      <c r="Z85" s="52"/>
      <c r="AA85" s="60"/>
      <c r="AB85" s="52"/>
      <c r="AC85" s="60"/>
      <c r="AD85" s="52"/>
      <c r="AE85" s="60"/>
      <c r="AF85" s="52"/>
      <c r="AG85" s="60"/>
      <c r="AH85" s="52"/>
      <c r="AI85" s="60"/>
      <c r="AJ85" s="52" t="s">
        <v>419</v>
      </c>
      <c r="AK85" s="60"/>
      <c r="AL85" s="52"/>
      <c r="AM85" s="60"/>
      <c r="AN85" s="52"/>
      <c r="AO85" s="60"/>
      <c r="AP85" s="52"/>
      <c r="AQ85" s="60"/>
      <c r="AR85" s="52"/>
      <c r="AS85" s="60"/>
      <c r="AT85" s="52"/>
      <c r="AU85" s="60"/>
      <c r="AV85" s="45"/>
      <c r="AW85" s="56">
        <f t="shared" si="2"/>
        <v>2</v>
      </c>
    </row>
    <row r="86" spans="1:49" ht="13" customHeight="1" x14ac:dyDescent="0.15">
      <c r="A86" s="41" t="s">
        <v>493</v>
      </c>
      <c r="B86" s="42">
        <v>2010</v>
      </c>
      <c r="C86" s="42" t="s">
        <v>414</v>
      </c>
      <c r="D86" s="42" t="s">
        <v>102</v>
      </c>
      <c r="E86" s="43" t="s">
        <v>467</v>
      </c>
      <c r="F86" s="42">
        <v>75</v>
      </c>
      <c r="G86" s="42">
        <v>99</v>
      </c>
      <c r="H86" s="42">
        <v>4.2</v>
      </c>
      <c r="I86" s="42"/>
      <c r="J86" s="53"/>
      <c r="K86" s="53"/>
      <c r="L86" s="53"/>
      <c r="M86" s="53"/>
      <c r="N86" s="53"/>
      <c r="O86" s="53"/>
      <c r="P86" s="53"/>
      <c r="Q86" s="53"/>
      <c r="R86" s="53"/>
      <c r="S86" s="53"/>
      <c r="T86" s="53"/>
      <c r="U86" s="53"/>
      <c r="V86" s="53"/>
      <c r="W86" s="53"/>
      <c r="X86" s="53"/>
      <c r="Y86" s="53"/>
      <c r="Z86" s="53"/>
      <c r="AA86" s="53"/>
      <c r="AB86" s="53"/>
      <c r="AC86" s="53"/>
      <c r="AD86" s="53" t="s">
        <v>419</v>
      </c>
      <c r="AE86" s="53"/>
      <c r="AF86" s="53"/>
      <c r="AG86" s="53"/>
      <c r="AH86" s="53" t="s">
        <v>419</v>
      </c>
      <c r="AI86" s="53"/>
      <c r="AJ86" s="53"/>
      <c r="AK86" s="53"/>
      <c r="AL86" s="53"/>
      <c r="AM86" s="53" t="s">
        <v>419</v>
      </c>
      <c r="AN86" s="53"/>
      <c r="AO86" s="53"/>
      <c r="AP86" s="53"/>
      <c r="AQ86" s="53"/>
      <c r="AR86" s="53"/>
      <c r="AS86" s="53"/>
      <c r="AT86" s="53"/>
      <c r="AU86" s="53"/>
      <c r="AV86" s="42"/>
      <c r="AW86" s="57">
        <f t="shared" si="2"/>
        <v>3</v>
      </c>
    </row>
    <row r="87" spans="1:49" ht="13" customHeight="1" x14ac:dyDescent="0.15">
      <c r="A87" s="44" t="s">
        <v>443</v>
      </c>
      <c r="B87" s="45">
        <v>2018</v>
      </c>
      <c r="C87" s="45" t="s">
        <v>413</v>
      </c>
      <c r="D87" s="45" t="s">
        <v>417</v>
      </c>
      <c r="E87" s="45" t="s">
        <v>466</v>
      </c>
      <c r="F87" s="45">
        <v>10</v>
      </c>
      <c r="G87" s="45">
        <v>20</v>
      </c>
      <c r="H87" s="45">
        <v>7</v>
      </c>
      <c r="I87" s="45"/>
      <c r="J87" s="52"/>
      <c r="K87" s="60"/>
      <c r="L87" s="52"/>
      <c r="M87" s="60"/>
      <c r="N87" s="52" t="s">
        <v>419</v>
      </c>
      <c r="O87" s="60"/>
      <c r="P87" s="52"/>
      <c r="Q87" s="60"/>
      <c r="R87" s="52"/>
      <c r="S87" s="60"/>
      <c r="T87" s="52"/>
      <c r="U87" s="60"/>
      <c r="V87" s="52"/>
      <c r="W87" s="60"/>
      <c r="X87" s="52"/>
      <c r="Y87" s="60"/>
      <c r="Z87" s="52"/>
      <c r="AA87" s="60"/>
      <c r="AB87" s="52"/>
      <c r="AC87" s="60"/>
      <c r="AD87" s="52"/>
      <c r="AE87" s="60"/>
      <c r="AF87" s="52"/>
      <c r="AG87" s="60"/>
      <c r="AH87" s="52"/>
      <c r="AI87" s="60"/>
      <c r="AJ87" s="52"/>
      <c r="AK87" s="60"/>
      <c r="AL87" s="52"/>
      <c r="AM87" s="60"/>
      <c r="AN87" s="52"/>
      <c r="AO87" s="60"/>
      <c r="AP87" s="52"/>
      <c r="AQ87" s="60"/>
      <c r="AR87" s="52"/>
      <c r="AS87" s="60"/>
      <c r="AT87" s="52"/>
      <c r="AU87" s="60"/>
      <c r="AV87" s="45"/>
      <c r="AW87" s="56">
        <f t="shared" si="2"/>
        <v>1</v>
      </c>
    </row>
    <row r="88" spans="1:49" ht="13" customHeight="1" x14ac:dyDescent="0.15">
      <c r="A88" s="41" t="s">
        <v>399</v>
      </c>
      <c r="B88" s="42">
        <v>2011</v>
      </c>
      <c r="C88" s="42" t="s">
        <v>404</v>
      </c>
      <c r="D88" s="42" t="s">
        <v>417</v>
      </c>
      <c r="E88" s="43" t="s">
        <v>466</v>
      </c>
      <c r="F88" s="42">
        <v>1</v>
      </c>
      <c r="G88" s="42">
        <v>2</v>
      </c>
      <c r="H88" s="74">
        <v>2</v>
      </c>
      <c r="I88" s="42"/>
      <c r="J88" s="53" t="s">
        <v>419</v>
      </c>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42"/>
      <c r="AW88" s="57">
        <f t="shared" si="2"/>
        <v>1</v>
      </c>
    </row>
    <row r="89" spans="1:49" ht="13" customHeight="1" x14ac:dyDescent="0.15">
      <c r="A89" s="44" t="s">
        <v>471</v>
      </c>
      <c r="B89" s="45">
        <v>2012</v>
      </c>
      <c r="C89" s="45" t="s">
        <v>435</v>
      </c>
      <c r="D89" s="45" t="s">
        <v>457</v>
      </c>
      <c r="E89" s="45" t="s">
        <v>467</v>
      </c>
      <c r="F89" s="45" t="s">
        <v>13</v>
      </c>
      <c r="G89" s="45">
        <v>107</v>
      </c>
      <c r="H89" s="73">
        <v>4</v>
      </c>
      <c r="I89" s="45"/>
      <c r="J89" s="52"/>
      <c r="K89" s="60"/>
      <c r="L89" s="52"/>
      <c r="M89" s="60"/>
      <c r="N89" s="52"/>
      <c r="O89" s="60"/>
      <c r="P89" s="52"/>
      <c r="Q89" s="60"/>
      <c r="R89" s="52"/>
      <c r="S89" s="60"/>
      <c r="T89" s="52"/>
      <c r="U89" s="60"/>
      <c r="V89" s="52"/>
      <c r="W89" s="60"/>
      <c r="X89" s="52" t="s">
        <v>419</v>
      </c>
      <c r="Y89" s="60"/>
      <c r="Z89" s="52"/>
      <c r="AA89" s="60"/>
      <c r="AB89" s="52"/>
      <c r="AC89" s="60"/>
      <c r="AD89" s="52"/>
      <c r="AE89" s="60"/>
      <c r="AF89" s="52"/>
      <c r="AG89" s="60"/>
      <c r="AH89" s="52"/>
      <c r="AI89" s="60"/>
      <c r="AJ89" s="52" t="s">
        <v>419</v>
      </c>
      <c r="AK89" s="60"/>
      <c r="AL89" s="52"/>
      <c r="AM89" s="60" t="s">
        <v>419</v>
      </c>
      <c r="AN89" s="52"/>
      <c r="AO89" s="60"/>
      <c r="AP89" s="52"/>
      <c r="AQ89" s="60"/>
      <c r="AR89" s="52"/>
      <c r="AS89" s="60"/>
      <c r="AT89" s="52"/>
      <c r="AU89" s="60"/>
      <c r="AV89" s="45"/>
      <c r="AW89" s="56">
        <f t="shared" si="2"/>
        <v>3</v>
      </c>
    </row>
    <row r="90" spans="1:49" ht="13" customHeight="1" x14ac:dyDescent="0.15">
      <c r="A90" s="41" t="s">
        <v>425</v>
      </c>
      <c r="B90" s="42">
        <v>2007</v>
      </c>
      <c r="C90" s="42" t="s">
        <v>414</v>
      </c>
      <c r="D90" s="42" t="s">
        <v>102</v>
      </c>
      <c r="E90" s="43" t="s">
        <v>467</v>
      </c>
      <c r="F90" s="42">
        <v>45</v>
      </c>
      <c r="G90" s="42">
        <v>33</v>
      </c>
      <c r="H90" s="74">
        <v>5</v>
      </c>
      <c r="I90" s="42"/>
      <c r="J90" s="53"/>
      <c r="K90" s="53"/>
      <c r="L90" s="53" t="s">
        <v>419</v>
      </c>
      <c r="M90" s="53"/>
      <c r="N90" s="53"/>
      <c r="O90" s="53"/>
      <c r="P90" s="53"/>
      <c r="Q90" s="53"/>
      <c r="R90" s="53"/>
      <c r="S90" s="53"/>
      <c r="T90" s="53"/>
      <c r="U90" s="53" t="s">
        <v>419</v>
      </c>
      <c r="V90" s="53"/>
      <c r="W90" s="53"/>
      <c r="X90" s="53"/>
      <c r="Y90" s="53"/>
      <c r="Z90" s="53"/>
      <c r="AA90" s="53"/>
      <c r="AB90" s="53"/>
      <c r="AC90" s="53"/>
      <c r="AD90" s="53"/>
      <c r="AE90" s="53"/>
      <c r="AF90" s="53"/>
      <c r="AG90" s="53"/>
      <c r="AH90" s="53" t="s">
        <v>419</v>
      </c>
      <c r="AI90" s="53"/>
      <c r="AJ90" s="53"/>
      <c r="AK90" s="53"/>
      <c r="AL90" s="53" t="s">
        <v>419</v>
      </c>
      <c r="AM90" s="53" t="s">
        <v>419</v>
      </c>
      <c r="AN90" s="53"/>
      <c r="AO90" s="53"/>
      <c r="AP90" s="53"/>
      <c r="AQ90" s="53"/>
      <c r="AR90" s="53"/>
      <c r="AS90" s="53"/>
      <c r="AT90" s="53"/>
      <c r="AU90" s="53"/>
      <c r="AV90" s="42"/>
      <c r="AW90" s="57">
        <f t="shared" si="2"/>
        <v>5</v>
      </c>
    </row>
    <row r="91" spans="1:49" ht="13" customHeight="1" x14ac:dyDescent="0.15">
      <c r="A91" s="44" t="s">
        <v>425</v>
      </c>
      <c r="B91" s="45">
        <v>2009</v>
      </c>
      <c r="C91" s="45" t="s">
        <v>435</v>
      </c>
      <c r="D91" s="45" t="s">
        <v>124</v>
      </c>
      <c r="E91" s="45" t="s">
        <v>467</v>
      </c>
      <c r="F91" s="45">
        <v>20</v>
      </c>
      <c r="G91" s="45">
        <v>18</v>
      </c>
      <c r="H91" s="45">
        <v>1.1000000000000001</v>
      </c>
      <c r="I91" s="45"/>
      <c r="J91" s="52"/>
      <c r="K91" s="60"/>
      <c r="L91" s="52"/>
      <c r="M91" s="60"/>
      <c r="N91" s="52"/>
      <c r="O91" s="60"/>
      <c r="P91" s="52"/>
      <c r="Q91" s="60"/>
      <c r="R91" s="52"/>
      <c r="S91" s="60"/>
      <c r="T91" s="52"/>
      <c r="U91" s="60"/>
      <c r="V91" s="52"/>
      <c r="W91" s="60"/>
      <c r="X91" s="52"/>
      <c r="Y91" s="60"/>
      <c r="Z91" s="52"/>
      <c r="AA91" s="60"/>
      <c r="AB91" s="52"/>
      <c r="AC91" s="60"/>
      <c r="AD91" s="52"/>
      <c r="AE91" s="60"/>
      <c r="AF91" s="52"/>
      <c r="AG91" s="60" t="s">
        <v>419</v>
      </c>
      <c r="AH91" s="52" t="s">
        <v>419</v>
      </c>
      <c r="AI91" s="60"/>
      <c r="AJ91" s="52"/>
      <c r="AK91" s="60"/>
      <c r="AL91" s="52"/>
      <c r="AM91" s="60"/>
      <c r="AN91" s="52"/>
      <c r="AO91" s="60"/>
      <c r="AP91" s="52"/>
      <c r="AQ91" s="60"/>
      <c r="AR91" s="52"/>
      <c r="AS91" s="60"/>
      <c r="AT91" s="52"/>
      <c r="AU91" s="60"/>
      <c r="AV91" s="45"/>
      <c r="AW91" s="56">
        <f t="shared" si="2"/>
        <v>2</v>
      </c>
    </row>
    <row r="92" spans="1:49" ht="13" customHeight="1" x14ac:dyDescent="0.15">
      <c r="A92" s="41" t="s">
        <v>530</v>
      </c>
      <c r="B92" s="42">
        <v>2014</v>
      </c>
      <c r="C92" s="42" t="s">
        <v>413</v>
      </c>
      <c r="D92" s="42" t="s">
        <v>439</v>
      </c>
      <c r="E92" s="43" t="s">
        <v>467</v>
      </c>
      <c r="F92" s="42">
        <v>15</v>
      </c>
      <c r="G92" s="42">
        <v>15</v>
      </c>
      <c r="H92" s="42">
        <v>4.4400000000000004</v>
      </c>
      <c r="I92" s="42"/>
      <c r="J92" s="53"/>
      <c r="K92" s="53"/>
      <c r="L92" s="53"/>
      <c r="M92" s="53"/>
      <c r="N92" s="53"/>
      <c r="O92" s="53"/>
      <c r="P92" s="53"/>
      <c r="Q92" s="53" t="s">
        <v>419</v>
      </c>
      <c r="R92" s="53"/>
      <c r="S92" s="53"/>
      <c r="T92" s="53"/>
      <c r="U92" s="53"/>
      <c r="V92" s="53"/>
      <c r="W92" s="53"/>
      <c r="X92" s="53"/>
      <c r="Y92" s="53"/>
      <c r="Z92" s="53"/>
      <c r="AA92" s="53"/>
      <c r="AB92" s="53"/>
      <c r="AC92" s="53"/>
      <c r="AD92" s="53"/>
      <c r="AE92" s="53"/>
      <c r="AF92" s="53" t="s">
        <v>419</v>
      </c>
      <c r="AG92" s="53"/>
      <c r="AH92" s="53"/>
      <c r="AI92" s="53"/>
      <c r="AJ92" s="53"/>
      <c r="AK92" s="53"/>
      <c r="AL92" s="53"/>
      <c r="AM92" s="53"/>
      <c r="AN92" s="53"/>
      <c r="AO92" s="53"/>
      <c r="AP92" s="53"/>
      <c r="AQ92" s="53" t="s">
        <v>419</v>
      </c>
      <c r="AR92" s="53"/>
      <c r="AS92" s="53"/>
      <c r="AT92" s="53"/>
      <c r="AU92" s="53"/>
      <c r="AV92" s="42"/>
      <c r="AW92" s="57">
        <f t="shared" si="2"/>
        <v>3</v>
      </c>
    </row>
    <row r="93" spans="1:49" ht="13" customHeight="1" x14ac:dyDescent="0.15">
      <c r="A93" s="44" t="s">
        <v>492</v>
      </c>
      <c r="B93" s="45">
        <v>2018</v>
      </c>
      <c r="C93" s="45" t="s">
        <v>435</v>
      </c>
      <c r="D93" s="45" t="s">
        <v>102</v>
      </c>
      <c r="E93" s="45" t="s">
        <v>467</v>
      </c>
      <c r="F93" s="45">
        <v>30</v>
      </c>
      <c r="G93" s="45">
        <v>36</v>
      </c>
      <c r="H93" s="73">
        <v>10</v>
      </c>
      <c r="I93" s="45"/>
      <c r="J93" s="52"/>
      <c r="K93" s="60"/>
      <c r="L93" s="52"/>
      <c r="M93" s="60"/>
      <c r="N93" s="52"/>
      <c r="O93" s="60"/>
      <c r="P93" s="52"/>
      <c r="Q93" s="60"/>
      <c r="R93" s="52"/>
      <c r="S93" s="60"/>
      <c r="T93" s="52"/>
      <c r="U93" s="60" t="s">
        <v>419</v>
      </c>
      <c r="V93" s="52"/>
      <c r="W93" s="60"/>
      <c r="X93" s="52"/>
      <c r="Y93" s="60" t="s">
        <v>419</v>
      </c>
      <c r="Z93" s="52"/>
      <c r="AA93" s="60" t="s">
        <v>419</v>
      </c>
      <c r="AB93" s="52"/>
      <c r="AC93" s="60"/>
      <c r="AD93" s="52" t="s">
        <v>419</v>
      </c>
      <c r="AE93" s="60"/>
      <c r="AF93" s="52"/>
      <c r="AG93" s="60"/>
      <c r="AH93" s="52"/>
      <c r="AI93" s="60" t="s">
        <v>419</v>
      </c>
      <c r="AJ93" s="52"/>
      <c r="AK93" s="60"/>
      <c r="AL93" s="52" t="s">
        <v>419</v>
      </c>
      <c r="AM93" s="60" t="s">
        <v>419</v>
      </c>
      <c r="AN93" s="52"/>
      <c r="AO93" s="60"/>
      <c r="AP93" s="52"/>
      <c r="AQ93" s="60"/>
      <c r="AR93" s="52"/>
      <c r="AS93" s="60"/>
      <c r="AT93" s="52"/>
      <c r="AU93" s="60"/>
      <c r="AV93" s="45"/>
      <c r="AW93" s="56">
        <f t="shared" si="2"/>
        <v>7</v>
      </c>
    </row>
    <row r="94" spans="1:49" ht="13" customHeight="1" x14ac:dyDescent="0.15">
      <c r="A94" s="41" t="s">
        <v>480</v>
      </c>
      <c r="B94" s="42">
        <v>2012</v>
      </c>
      <c r="C94" s="42" t="s">
        <v>414</v>
      </c>
      <c r="D94" s="42" t="s">
        <v>102</v>
      </c>
      <c r="E94" s="43" t="s">
        <v>467</v>
      </c>
      <c r="F94" s="42" t="s">
        <v>13</v>
      </c>
      <c r="G94" s="42">
        <v>17</v>
      </c>
      <c r="H94" s="74">
        <v>4</v>
      </c>
      <c r="I94" s="42"/>
      <c r="J94" s="53"/>
      <c r="K94" s="53"/>
      <c r="L94" s="53"/>
      <c r="M94" s="53"/>
      <c r="N94" s="53"/>
      <c r="O94" s="53"/>
      <c r="P94" s="53"/>
      <c r="Q94" s="53"/>
      <c r="R94" s="53"/>
      <c r="S94" s="53"/>
      <c r="T94" s="53"/>
      <c r="U94" s="53"/>
      <c r="V94" s="53"/>
      <c r="W94" s="53"/>
      <c r="X94" s="53"/>
      <c r="Y94" s="53" t="s">
        <v>419</v>
      </c>
      <c r="Z94" s="53"/>
      <c r="AA94" s="53"/>
      <c r="AB94" s="53"/>
      <c r="AC94" s="53"/>
      <c r="AD94" s="53"/>
      <c r="AE94" s="53"/>
      <c r="AF94" s="53"/>
      <c r="AG94" s="53"/>
      <c r="AH94" s="53"/>
      <c r="AI94" s="53"/>
      <c r="AJ94" s="53"/>
      <c r="AK94" s="53"/>
      <c r="AL94" s="53"/>
      <c r="AM94" s="53" t="s">
        <v>419</v>
      </c>
      <c r="AN94" s="53"/>
      <c r="AO94" s="53"/>
      <c r="AP94" s="53"/>
      <c r="AQ94" s="53"/>
      <c r="AR94" s="53"/>
      <c r="AS94" s="53"/>
      <c r="AT94" s="53"/>
      <c r="AU94" s="53"/>
      <c r="AV94" s="42"/>
      <c r="AW94" s="57">
        <f t="shared" si="2"/>
        <v>2</v>
      </c>
    </row>
    <row r="95" spans="1:49" ht="13" customHeight="1" x14ac:dyDescent="0.15">
      <c r="A95" s="44" t="s">
        <v>437</v>
      </c>
      <c r="B95" s="45">
        <v>2013</v>
      </c>
      <c r="C95" s="45" t="s">
        <v>435</v>
      </c>
      <c r="D95" s="45" t="s">
        <v>439</v>
      </c>
      <c r="E95" s="45" t="s">
        <v>467</v>
      </c>
      <c r="F95" s="45">
        <v>25</v>
      </c>
      <c r="G95" s="45">
        <v>30</v>
      </c>
      <c r="H95" s="45">
        <v>5.35</v>
      </c>
      <c r="I95" s="45"/>
      <c r="J95" s="52"/>
      <c r="K95" s="60"/>
      <c r="L95" s="52"/>
      <c r="M95" s="60" t="s">
        <v>419</v>
      </c>
      <c r="N95" s="52"/>
      <c r="O95" s="60"/>
      <c r="P95" s="52"/>
      <c r="Q95" s="60" t="s">
        <v>419</v>
      </c>
      <c r="R95" s="52"/>
      <c r="S95" s="60"/>
      <c r="T95" s="52"/>
      <c r="U95" s="60"/>
      <c r="V95" s="52"/>
      <c r="W95" s="60"/>
      <c r="X95" s="52"/>
      <c r="Y95" s="60"/>
      <c r="Z95" s="52"/>
      <c r="AA95" s="60"/>
      <c r="AB95" s="52"/>
      <c r="AC95" s="60"/>
      <c r="AD95" s="52"/>
      <c r="AE95" s="60"/>
      <c r="AF95" s="52" t="s">
        <v>419</v>
      </c>
      <c r="AG95" s="60"/>
      <c r="AH95" s="52"/>
      <c r="AI95" s="60"/>
      <c r="AJ95" s="52"/>
      <c r="AK95" s="60"/>
      <c r="AL95" s="52"/>
      <c r="AM95" s="60"/>
      <c r="AN95" s="52"/>
      <c r="AO95" s="60"/>
      <c r="AP95" s="52"/>
      <c r="AQ95" s="60" t="s">
        <v>419</v>
      </c>
      <c r="AR95" s="52"/>
      <c r="AS95" s="60"/>
      <c r="AT95" s="52"/>
      <c r="AU95" s="60"/>
      <c r="AV95" s="45"/>
      <c r="AW95" s="56">
        <f t="shared" si="2"/>
        <v>4</v>
      </c>
    </row>
    <row r="96" spans="1:49" ht="13" customHeight="1" x14ac:dyDescent="0.15">
      <c r="A96" s="41" t="s">
        <v>438</v>
      </c>
      <c r="B96" s="42">
        <v>2014</v>
      </c>
      <c r="C96" s="42" t="s">
        <v>414</v>
      </c>
      <c r="D96" s="42" t="s">
        <v>439</v>
      </c>
      <c r="E96" s="43" t="s">
        <v>467</v>
      </c>
      <c r="F96" s="42">
        <v>37</v>
      </c>
      <c r="G96" s="42">
        <v>42</v>
      </c>
      <c r="H96" s="42">
        <v>5.15</v>
      </c>
      <c r="I96" s="42"/>
      <c r="J96" s="53"/>
      <c r="K96" s="53"/>
      <c r="L96" s="53"/>
      <c r="M96" s="53" t="s">
        <v>419</v>
      </c>
      <c r="N96" s="53"/>
      <c r="O96" s="53"/>
      <c r="P96" s="53"/>
      <c r="Q96" s="53" t="s">
        <v>419</v>
      </c>
      <c r="R96" s="53"/>
      <c r="S96" s="53"/>
      <c r="T96" s="53"/>
      <c r="U96" s="53"/>
      <c r="V96" s="53"/>
      <c r="W96" s="53"/>
      <c r="X96" s="53"/>
      <c r="Y96" s="53"/>
      <c r="Z96" s="53"/>
      <c r="AA96" s="53"/>
      <c r="AB96" s="53"/>
      <c r="AC96" s="53"/>
      <c r="AD96" s="53"/>
      <c r="AE96" s="53"/>
      <c r="AF96" s="53" t="s">
        <v>419</v>
      </c>
      <c r="AG96" s="53"/>
      <c r="AH96" s="53"/>
      <c r="AI96" s="53"/>
      <c r="AJ96" s="53"/>
      <c r="AK96" s="53"/>
      <c r="AL96" s="53"/>
      <c r="AM96" s="53"/>
      <c r="AN96" s="53"/>
      <c r="AO96" s="53"/>
      <c r="AP96" s="53"/>
      <c r="AQ96" s="53" t="s">
        <v>419</v>
      </c>
      <c r="AR96" s="53"/>
      <c r="AS96" s="53"/>
      <c r="AT96" s="53"/>
      <c r="AU96" s="53"/>
      <c r="AV96" s="42"/>
      <c r="AW96" s="57">
        <f t="shared" si="2"/>
        <v>4</v>
      </c>
    </row>
    <row r="97" spans="1:49" ht="13" customHeight="1" x14ac:dyDescent="0.15">
      <c r="A97" s="44" t="s">
        <v>481</v>
      </c>
      <c r="B97" s="45">
        <v>2011</v>
      </c>
      <c r="C97" s="45" t="s">
        <v>414</v>
      </c>
      <c r="D97" s="45" t="s">
        <v>102</v>
      </c>
      <c r="E97" s="45" t="s">
        <v>467</v>
      </c>
      <c r="F97" s="45">
        <v>45</v>
      </c>
      <c r="G97" s="45">
        <v>26</v>
      </c>
      <c r="H97" s="45">
        <v>10.7</v>
      </c>
      <c r="I97" s="45"/>
      <c r="J97" s="52"/>
      <c r="K97" s="60"/>
      <c r="L97" s="52"/>
      <c r="M97" s="60"/>
      <c r="N97" s="52"/>
      <c r="O97" s="60"/>
      <c r="P97" s="52"/>
      <c r="Q97" s="60"/>
      <c r="R97" s="52"/>
      <c r="S97" s="60"/>
      <c r="T97" s="52"/>
      <c r="U97" s="60"/>
      <c r="V97" s="52"/>
      <c r="W97" s="60"/>
      <c r="X97" s="52"/>
      <c r="Y97" s="60" t="s">
        <v>419</v>
      </c>
      <c r="Z97" s="52"/>
      <c r="AA97" s="60"/>
      <c r="AB97" s="52"/>
      <c r="AC97" s="60"/>
      <c r="AD97" s="52" t="s">
        <v>419</v>
      </c>
      <c r="AE97" s="60"/>
      <c r="AF97" s="52"/>
      <c r="AG97" s="60"/>
      <c r="AH97" s="52"/>
      <c r="AI97" s="60"/>
      <c r="AJ97" s="52"/>
      <c r="AK97" s="60"/>
      <c r="AL97" s="52"/>
      <c r="AM97" s="60"/>
      <c r="AN97" s="52"/>
      <c r="AO97" s="60"/>
      <c r="AP97" s="52" t="s">
        <v>419</v>
      </c>
      <c r="AQ97" s="60"/>
      <c r="AR97" s="52"/>
      <c r="AS97" s="60"/>
      <c r="AT97" s="52"/>
      <c r="AU97" s="60"/>
      <c r="AV97" s="45"/>
      <c r="AW97" s="56">
        <f t="shared" si="2"/>
        <v>3</v>
      </c>
    </row>
    <row r="98" spans="1:49" ht="13" customHeight="1" x14ac:dyDescent="0.15">
      <c r="A98" s="41" t="s">
        <v>482</v>
      </c>
      <c r="B98" s="42">
        <v>2010</v>
      </c>
      <c r="C98" s="42" t="s">
        <v>414</v>
      </c>
      <c r="D98" s="42" t="s">
        <v>106</v>
      </c>
      <c r="E98" s="43" t="s">
        <v>467</v>
      </c>
      <c r="F98" s="42">
        <v>10</v>
      </c>
      <c r="G98" s="42">
        <v>19</v>
      </c>
      <c r="H98" s="42">
        <v>3.3</v>
      </c>
      <c r="I98" s="42"/>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t="s">
        <v>419</v>
      </c>
      <c r="AK98" s="53"/>
      <c r="AL98" s="53"/>
      <c r="AM98" s="53" t="s">
        <v>419</v>
      </c>
      <c r="AN98" s="53"/>
      <c r="AO98" s="53"/>
      <c r="AP98" s="53"/>
      <c r="AQ98" s="53"/>
      <c r="AR98" s="53"/>
      <c r="AS98" s="53" t="s">
        <v>419</v>
      </c>
      <c r="AT98" s="53"/>
      <c r="AU98" s="53"/>
      <c r="AV98" s="42"/>
      <c r="AW98" s="57">
        <f t="shared" ref="AW98:AW129" si="3">COUNTIF(J98:AU98,"x")</f>
        <v>3</v>
      </c>
    </row>
    <row r="99" spans="1:49" ht="13" customHeight="1" x14ac:dyDescent="0.15">
      <c r="A99" s="44" t="s">
        <v>482</v>
      </c>
      <c r="B99" s="45">
        <v>2011</v>
      </c>
      <c r="C99" s="45" t="s">
        <v>414</v>
      </c>
      <c r="D99" s="45" t="s">
        <v>102</v>
      </c>
      <c r="E99" s="45" t="s">
        <v>467</v>
      </c>
      <c r="F99" s="45">
        <v>15</v>
      </c>
      <c r="G99" s="45">
        <v>15</v>
      </c>
      <c r="H99" s="73">
        <v>4</v>
      </c>
      <c r="I99" s="45"/>
      <c r="J99" s="52"/>
      <c r="K99" s="60"/>
      <c r="L99" s="52"/>
      <c r="M99" s="60"/>
      <c r="N99" s="52"/>
      <c r="O99" s="60"/>
      <c r="P99" s="52"/>
      <c r="Q99" s="60"/>
      <c r="R99" s="52"/>
      <c r="S99" s="60"/>
      <c r="T99" s="52"/>
      <c r="U99" s="60"/>
      <c r="V99" s="52"/>
      <c r="W99" s="60"/>
      <c r="X99" s="52"/>
      <c r="Y99" s="60"/>
      <c r="Z99" s="52"/>
      <c r="AA99" s="60"/>
      <c r="AB99" s="52"/>
      <c r="AC99" s="60"/>
      <c r="AD99" s="52" t="s">
        <v>419</v>
      </c>
      <c r="AE99" s="60"/>
      <c r="AF99" s="52"/>
      <c r="AG99" s="60"/>
      <c r="AH99" s="52"/>
      <c r="AI99" s="60"/>
      <c r="AJ99" s="52"/>
      <c r="AK99" s="60"/>
      <c r="AL99" s="52"/>
      <c r="AM99" s="60"/>
      <c r="AN99" s="52"/>
      <c r="AO99" s="60"/>
      <c r="AP99" s="52"/>
      <c r="AQ99" s="60"/>
      <c r="AR99" s="52"/>
      <c r="AS99" s="60"/>
      <c r="AT99" s="52"/>
      <c r="AU99" s="60"/>
      <c r="AV99" s="45"/>
      <c r="AW99" s="56">
        <f t="shared" si="3"/>
        <v>1</v>
      </c>
    </row>
    <row r="100" spans="1:49" ht="13" customHeight="1" x14ac:dyDescent="0.15">
      <c r="A100" s="41" t="s">
        <v>517</v>
      </c>
      <c r="B100" s="42">
        <v>2012</v>
      </c>
      <c r="C100" s="42" t="s">
        <v>414</v>
      </c>
      <c r="D100" s="42" t="s">
        <v>102</v>
      </c>
      <c r="E100" s="43" t="s">
        <v>467</v>
      </c>
      <c r="F100" s="42">
        <v>30</v>
      </c>
      <c r="G100" s="42">
        <v>25</v>
      </c>
      <c r="H100" s="74">
        <v>5</v>
      </c>
      <c r="I100" s="42"/>
      <c r="J100" s="53"/>
      <c r="K100" s="53"/>
      <c r="L100" s="53"/>
      <c r="M100" s="53"/>
      <c r="N100" s="53"/>
      <c r="O100" s="53"/>
      <c r="P100" s="53"/>
      <c r="Q100" s="53"/>
      <c r="R100" s="53"/>
      <c r="S100" s="53"/>
      <c r="T100" s="53"/>
      <c r="U100" s="53"/>
      <c r="V100" s="53"/>
      <c r="W100" s="53"/>
      <c r="X100" s="53"/>
      <c r="Y100" s="53" t="s">
        <v>419</v>
      </c>
      <c r="Z100" s="53"/>
      <c r="AA100" s="53"/>
      <c r="AB100" s="53"/>
      <c r="AC100" s="53"/>
      <c r="AD100" s="53"/>
      <c r="AE100" s="53"/>
      <c r="AF100" s="53"/>
      <c r="AG100" s="53"/>
      <c r="AH100" s="53" t="s">
        <v>419</v>
      </c>
      <c r="AI100" s="53"/>
      <c r="AJ100" s="53"/>
      <c r="AK100" s="53"/>
      <c r="AL100" s="53" t="s">
        <v>419</v>
      </c>
      <c r="AM100" s="53" t="s">
        <v>419</v>
      </c>
      <c r="AN100" s="53"/>
      <c r="AO100" s="53"/>
      <c r="AP100" s="53" t="s">
        <v>419</v>
      </c>
      <c r="AQ100" s="53"/>
      <c r="AR100" s="53"/>
      <c r="AS100" s="53"/>
      <c r="AT100" s="53"/>
      <c r="AU100" s="53"/>
      <c r="AV100" s="42"/>
      <c r="AW100" s="57">
        <f t="shared" si="3"/>
        <v>5</v>
      </c>
    </row>
    <row r="101" spans="1:49" ht="13" customHeight="1" x14ac:dyDescent="0.15">
      <c r="A101" s="44" t="s">
        <v>483</v>
      </c>
      <c r="B101" s="45">
        <v>2009</v>
      </c>
      <c r="C101" s="45" t="s">
        <v>414</v>
      </c>
      <c r="D101" s="45" t="s">
        <v>102</v>
      </c>
      <c r="E101" s="45" t="s">
        <v>467</v>
      </c>
      <c r="F101" s="45" t="s">
        <v>13</v>
      </c>
      <c r="G101" s="45">
        <v>30</v>
      </c>
      <c r="H101" s="73">
        <v>2</v>
      </c>
      <c r="I101" s="45"/>
      <c r="J101" s="52"/>
      <c r="K101" s="60"/>
      <c r="L101" s="52" t="s">
        <v>419</v>
      </c>
      <c r="M101" s="60"/>
      <c r="N101" s="52"/>
      <c r="O101" s="60"/>
      <c r="P101" s="52"/>
      <c r="Q101" s="60"/>
      <c r="R101" s="52"/>
      <c r="S101" s="60"/>
      <c r="T101" s="52"/>
      <c r="U101" s="60"/>
      <c r="V101" s="52"/>
      <c r="W101" s="60"/>
      <c r="X101" s="52"/>
      <c r="Y101" s="60"/>
      <c r="Z101" s="52"/>
      <c r="AA101" s="60"/>
      <c r="AB101" s="52"/>
      <c r="AC101" s="60"/>
      <c r="AD101" s="52"/>
      <c r="AE101" s="60"/>
      <c r="AF101" s="52"/>
      <c r="AG101" s="60"/>
      <c r="AH101" s="52" t="s">
        <v>419</v>
      </c>
      <c r="AI101" s="60"/>
      <c r="AJ101" s="52"/>
      <c r="AK101" s="60"/>
      <c r="AL101" s="52"/>
      <c r="AM101" s="60"/>
      <c r="AN101" s="52"/>
      <c r="AO101" s="60"/>
      <c r="AP101" s="52"/>
      <c r="AQ101" s="60"/>
      <c r="AR101" s="52"/>
      <c r="AS101" s="60"/>
      <c r="AT101" s="52"/>
      <c r="AU101" s="60"/>
      <c r="AV101" s="45"/>
      <c r="AW101" s="56">
        <f t="shared" si="3"/>
        <v>2</v>
      </c>
    </row>
    <row r="102" spans="1:49" ht="13" customHeight="1" x14ac:dyDescent="0.15">
      <c r="A102" s="41" t="s">
        <v>483</v>
      </c>
      <c r="B102" s="42">
        <v>2012</v>
      </c>
      <c r="C102" s="42" t="s">
        <v>414</v>
      </c>
      <c r="D102" s="42" t="s">
        <v>102</v>
      </c>
      <c r="E102" s="43" t="s">
        <v>467</v>
      </c>
      <c r="F102" s="42" t="s">
        <v>13</v>
      </c>
      <c r="G102" s="42">
        <v>22</v>
      </c>
      <c r="H102" s="74">
        <v>5</v>
      </c>
      <c r="I102" s="42"/>
      <c r="J102" s="53"/>
      <c r="K102" s="53"/>
      <c r="L102" s="53"/>
      <c r="M102" s="53"/>
      <c r="N102" s="53"/>
      <c r="O102" s="53"/>
      <c r="P102" s="53"/>
      <c r="Q102" s="53"/>
      <c r="R102" s="53"/>
      <c r="S102" s="53"/>
      <c r="T102" s="53"/>
      <c r="U102" s="53"/>
      <c r="V102" s="53"/>
      <c r="W102" s="53"/>
      <c r="X102" s="53"/>
      <c r="Y102" s="53" t="s">
        <v>419</v>
      </c>
      <c r="Z102" s="53"/>
      <c r="AA102" s="53"/>
      <c r="AB102" s="53"/>
      <c r="AC102" s="53"/>
      <c r="AD102" s="53"/>
      <c r="AE102" s="53"/>
      <c r="AF102" s="53"/>
      <c r="AG102" s="53"/>
      <c r="AH102" s="53"/>
      <c r="AI102" s="53"/>
      <c r="AJ102" s="53"/>
      <c r="AK102" s="53"/>
      <c r="AL102" s="53"/>
      <c r="AM102" s="53" t="s">
        <v>419</v>
      </c>
      <c r="AN102" s="53"/>
      <c r="AO102" s="53"/>
      <c r="AP102" s="53" t="s">
        <v>419</v>
      </c>
      <c r="AQ102" s="53"/>
      <c r="AR102" s="53"/>
      <c r="AS102" s="53"/>
      <c r="AT102" s="53"/>
      <c r="AU102" s="53"/>
      <c r="AV102" s="42"/>
      <c r="AW102" s="57">
        <f t="shared" si="3"/>
        <v>3</v>
      </c>
    </row>
    <row r="103" spans="1:49" ht="13" customHeight="1" x14ac:dyDescent="0.15">
      <c r="A103" s="44" t="s">
        <v>472</v>
      </c>
      <c r="B103" s="45">
        <v>2012</v>
      </c>
      <c r="C103" s="45" t="s">
        <v>414</v>
      </c>
      <c r="D103" s="45" t="s">
        <v>124</v>
      </c>
      <c r="E103" s="45" t="s">
        <v>467</v>
      </c>
      <c r="F103" s="45" t="s">
        <v>13</v>
      </c>
      <c r="G103" s="45">
        <v>53</v>
      </c>
      <c r="H103" s="73">
        <v>3</v>
      </c>
      <c r="I103" s="45"/>
      <c r="J103" s="52"/>
      <c r="K103" s="60"/>
      <c r="L103" s="52"/>
      <c r="M103" s="60"/>
      <c r="N103" s="52"/>
      <c r="O103" s="60"/>
      <c r="P103" s="52"/>
      <c r="Q103" s="60"/>
      <c r="R103" s="52"/>
      <c r="S103" s="60"/>
      <c r="T103" s="52"/>
      <c r="U103" s="60"/>
      <c r="V103" s="52"/>
      <c r="W103" s="60"/>
      <c r="X103" s="52" t="s">
        <v>419</v>
      </c>
      <c r="Y103" s="60"/>
      <c r="Z103" s="52"/>
      <c r="AA103" s="60"/>
      <c r="AB103" s="52"/>
      <c r="AC103" s="60"/>
      <c r="AD103" s="52"/>
      <c r="AE103" s="60"/>
      <c r="AF103" s="52"/>
      <c r="AG103" s="60"/>
      <c r="AH103" s="52"/>
      <c r="AI103" s="60"/>
      <c r="AJ103" s="52"/>
      <c r="AK103" s="60"/>
      <c r="AL103" s="52"/>
      <c r="AM103" s="60"/>
      <c r="AN103" s="52"/>
      <c r="AO103" s="60"/>
      <c r="AP103" s="52"/>
      <c r="AQ103" s="60"/>
      <c r="AR103" s="52"/>
      <c r="AS103" s="60"/>
      <c r="AT103" s="52"/>
      <c r="AU103" s="60"/>
      <c r="AV103" s="45"/>
      <c r="AW103" s="56">
        <f t="shared" si="3"/>
        <v>1</v>
      </c>
    </row>
    <row r="104" spans="1:49" ht="13" customHeight="1" x14ac:dyDescent="0.15">
      <c r="A104" s="41" t="s">
        <v>473</v>
      </c>
      <c r="B104" s="42">
        <v>2011</v>
      </c>
      <c r="C104" s="42" t="s">
        <v>414</v>
      </c>
      <c r="D104" s="42" t="s">
        <v>457</v>
      </c>
      <c r="E104" s="43" t="s">
        <v>467</v>
      </c>
      <c r="F104" s="42" t="s">
        <v>13</v>
      </c>
      <c r="G104" s="42" t="s">
        <v>13</v>
      </c>
      <c r="H104" s="74">
        <v>7</v>
      </c>
      <c r="I104" s="42"/>
      <c r="J104" s="53"/>
      <c r="K104" s="53"/>
      <c r="L104" s="53"/>
      <c r="M104" s="53"/>
      <c r="N104" s="53"/>
      <c r="O104" s="53"/>
      <c r="P104" s="53"/>
      <c r="Q104" s="53"/>
      <c r="R104" s="53"/>
      <c r="S104" s="53"/>
      <c r="T104" s="53"/>
      <c r="U104" s="53"/>
      <c r="V104" s="53"/>
      <c r="W104" s="53"/>
      <c r="X104" s="53" t="s">
        <v>419</v>
      </c>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42"/>
      <c r="AW104" s="57">
        <f t="shared" si="3"/>
        <v>1</v>
      </c>
    </row>
    <row r="105" spans="1:49" ht="13" customHeight="1" x14ac:dyDescent="0.15">
      <c r="A105" s="44" t="s">
        <v>453</v>
      </c>
      <c r="B105" s="45">
        <v>2007</v>
      </c>
      <c r="C105" s="45" t="s">
        <v>414</v>
      </c>
      <c r="D105" s="45" t="s">
        <v>102</v>
      </c>
      <c r="E105" s="45" t="s">
        <v>467</v>
      </c>
      <c r="F105" s="45">
        <v>20</v>
      </c>
      <c r="G105" s="45">
        <v>19</v>
      </c>
      <c r="H105" s="73">
        <v>3</v>
      </c>
      <c r="I105" s="45"/>
      <c r="J105" s="52"/>
      <c r="K105" s="60"/>
      <c r="L105" s="52"/>
      <c r="M105" s="60"/>
      <c r="N105" s="52"/>
      <c r="O105" s="60"/>
      <c r="P105" s="52"/>
      <c r="Q105" s="60"/>
      <c r="R105" s="52"/>
      <c r="S105" s="60"/>
      <c r="T105" s="52"/>
      <c r="U105" s="60" t="s">
        <v>419</v>
      </c>
      <c r="V105" s="52"/>
      <c r="W105" s="60"/>
      <c r="X105" s="52"/>
      <c r="Y105" s="60"/>
      <c r="Z105" s="52"/>
      <c r="AA105" s="60"/>
      <c r="AB105" s="52"/>
      <c r="AC105" s="60"/>
      <c r="AD105" s="52"/>
      <c r="AE105" s="60"/>
      <c r="AF105" s="52"/>
      <c r="AG105" s="60"/>
      <c r="AH105" s="52"/>
      <c r="AI105" s="60"/>
      <c r="AJ105" s="52"/>
      <c r="AK105" s="60"/>
      <c r="AL105" s="52"/>
      <c r="AM105" s="60"/>
      <c r="AN105" s="52"/>
      <c r="AO105" s="60"/>
      <c r="AP105" s="52"/>
      <c r="AQ105" s="60"/>
      <c r="AR105" s="52"/>
      <c r="AS105" s="60"/>
      <c r="AT105" s="52"/>
      <c r="AU105" s="60"/>
      <c r="AV105" s="45"/>
      <c r="AW105" s="56">
        <f t="shared" si="3"/>
        <v>1</v>
      </c>
    </row>
    <row r="106" spans="1:49" ht="13" customHeight="1" x14ac:dyDescent="0.15">
      <c r="A106" s="41" t="s">
        <v>484</v>
      </c>
      <c r="B106" s="42">
        <v>2011</v>
      </c>
      <c r="C106" s="42" t="s">
        <v>414</v>
      </c>
      <c r="D106" s="42" t="s">
        <v>102</v>
      </c>
      <c r="E106" s="43" t="s">
        <v>467</v>
      </c>
      <c r="F106" s="42" t="s">
        <v>13</v>
      </c>
      <c r="G106" s="42">
        <v>48</v>
      </c>
      <c r="H106" s="74">
        <v>5</v>
      </c>
      <c r="I106" s="42"/>
      <c r="J106" s="53"/>
      <c r="K106" s="53"/>
      <c r="L106" s="53"/>
      <c r="M106" s="53"/>
      <c r="N106" s="53"/>
      <c r="O106" s="53"/>
      <c r="P106" s="53"/>
      <c r="Q106" s="53"/>
      <c r="R106" s="53"/>
      <c r="S106" s="53"/>
      <c r="T106" s="53"/>
      <c r="U106" s="53"/>
      <c r="V106" s="53"/>
      <c r="W106" s="53"/>
      <c r="X106" s="53"/>
      <c r="Y106" s="53" t="s">
        <v>419</v>
      </c>
      <c r="Z106" s="53"/>
      <c r="AA106" s="53"/>
      <c r="AB106" s="53"/>
      <c r="AC106" s="53"/>
      <c r="AD106" s="53" t="s">
        <v>419</v>
      </c>
      <c r="AE106" s="53"/>
      <c r="AF106" s="53"/>
      <c r="AG106" s="53"/>
      <c r="AH106" s="53"/>
      <c r="AI106" s="53"/>
      <c r="AJ106" s="53"/>
      <c r="AK106" s="53"/>
      <c r="AL106" s="53"/>
      <c r="AM106" s="53" t="s">
        <v>419</v>
      </c>
      <c r="AN106" s="53"/>
      <c r="AO106" s="53"/>
      <c r="AP106" s="53" t="s">
        <v>419</v>
      </c>
      <c r="AQ106" s="53"/>
      <c r="AR106" s="53"/>
      <c r="AS106" s="53"/>
      <c r="AT106" s="53"/>
      <c r="AU106" s="53"/>
      <c r="AV106" s="42"/>
      <c r="AW106" s="57">
        <f t="shared" si="3"/>
        <v>4</v>
      </c>
    </row>
    <row r="107" spans="1:49" ht="13" customHeight="1" x14ac:dyDescent="0.15">
      <c r="A107" s="44" t="s">
        <v>515</v>
      </c>
      <c r="B107" s="45">
        <v>2015</v>
      </c>
      <c r="C107" s="45" t="s">
        <v>414</v>
      </c>
      <c r="D107" s="45" t="s">
        <v>124</v>
      </c>
      <c r="E107" s="45" t="s">
        <v>467</v>
      </c>
      <c r="F107" s="45">
        <v>47</v>
      </c>
      <c r="G107" s="45">
        <v>47</v>
      </c>
      <c r="H107" s="45">
        <v>4.9000000000000004</v>
      </c>
      <c r="I107" s="45"/>
      <c r="J107" s="52"/>
      <c r="K107" s="60"/>
      <c r="L107" s="52"/>
      <c r="M107" s="60"/>
      <c r="N107" s="52"/>
      <c r="O107" s="60"/>
      <c r="P107" s="52"/>
      <c r="Q107" s="60"/>
      <c r="R107" s="52"/>
      <c r="S107" s="60"/>
      <c r="T107" s="52"/>
      <c r="U107" s="60"/>
      <c r="V107" s="52"/>
      <c r="W107" s="60"/>
      <c r="X107" s="52"/>
      <c r="Y107" s="60"/>
      <c r="Z107" s="52"/>
      <c r="AA107" s="60"/>
      <c r="AB107" s="52"/>
      <c r="AC107" s="60"/>
      <c r="AD107" s="52"/>
      <c r="AE107" s="60"/>
      <c r="AF107" s="52"/>
      <c r="AG107" s="60" t="s">
        <v>419</v>
      </c>
      <c r="AH107" s="52"/>
      <c r="AI107" s="60"/>
      <c r="AJ107" s="52"/>
      <c r="AK107" s="60"/>
      <c r="AL107" s="52"/>
      <c r="AM107" s="60"/>
      <c r="AN107" s="52"/>
      <c r="AO107" s="60"/>
      <c r="AP107" s="52"/>
      <c r="AQ107" s="60"/>
      <c r="AR107" s="52"/>
      <c r="AS107" s="60"/>
      <c r="AT107" s="52"/>
      <c r="AU107" s="60"/>
      <c r="AV107" s="45"/>
      <c r="AW107" s="56">
        <f t="shared" si="3"/>
        <v>1</v>
      </c>
    </row>
    <row r="108" spans="1:49" ht="13" customHeight="1" x14ac:dyDescent="0.15">
      <c r="A108" s="41" t="s">
        <v>447</v>
      </c>
      <c r="B108" s="42">
        <v>2016</v>
      </c>
      <c r="C108" s="42" t="s">
        <v>414</v>
      </c>
      <c r="D108" s="42" t="s">
        <v>106</v>
      </c>
      <c r="E108" s="43" t="s">
        <v>466</v>
      </c>
      <c r="F108" s="42">
        <v>20</v>
      </c>
      <c r="G108" s="42" t="s">
        <v>13</v>
      </c>
      <c r="H108" s="74">
        <v>2</v>
      </c>
      <c r="I108" s="42"/>
      <c r="J108" s="53"/>
      <c r="K108" s="53"/>
      <c r="L108" s="53"/>
      <c r="M108" s="53"/>
      <c r="N108" s="53"/>
      <c r="O108" s="53"/>
      <c r="P108" s="53"/>
      <c r="Q108" s="53"/>
      <c r="R108" s="53"/>
      <c r="S108" s="53"/>
      <c r="T108" s="53" t="s">
        <v>419</v>
      </c>
      <c r="U108" s="53"/>
      <c r="V108" s="53"/>
      <c r="W108" s="53"/>
      <c r="X108" s="53"/>
      <c r="Y108" s="53"/>
      <c r="Z108" s="53"/>
      <c r="AA108" s="53"/>
      <c r="AB108" s="53"/>
      <c r="AC108" s="53"/>
      <c r="AD108" s="53"/>
      <c r="AE108" s="53"/>
      <c r="AF108" s="53"/>
      <c r="AG108" s="53"/>
      <c r="AH108" s="53"/>
      <c r="AI108" s="53"/>
      <c r="AJ108" s="53"/>
      <c r="AK108" s="53"/>
      <c r="AL108" s="53"/>
      <c r="AM108" s="53"/>
      <c r="AN108" s="53" t="s">
        <v>419</v>
      </c>
      <c r="AO108" s="53"/>
      <c r="AP108" s="53"/>
      <c r="AQ108" s="53"/>
      <c r="AR108" s="53"/>
      <c r="AS108" s="53"/>
      <c r="AT108" s="53"/>
      <c r="AU108" s="53"/>
      <c r="AV108" s="42"/>
      <c r="AW108" s="57">
        <f t="shared" si="3"/>
        <v>2</v>
      </c>
    </row>
    <row r="109" spans="1:49" ht="13" customHeight="1" x14ac:dyDescent="0.15">
      <c r="A109" s="44" t="s">
        <v>454</v>
      </c>
      <c r="B109" s="45">
        <v>2004</v>
      </c>
      <c r="C109" s="45" t="s">
        <v>414</v>
      </c>
      <c r="D109" s="45" t="s">
        <v>102</v>
      </c>
      <c r="E109" s="45" t="s">
        <v>467</v>
      </c>
      <c r="F109" s="45">
        <v>16</v>
      </c>
      <c r="G109" s="45">
        <v>18</v>
      </c>
      <c r="H109" s="73">
        <v>3</v>
      </c>
      <c r="I109" s="45"/>
      <c r="J109" s="52"/>
      <c r="K109" s="60"/>
      <c r="L109" s="52"/>
      <c r="M109" s="60"/>
      <c r="N109" s="52"/>
      <c r="O109" s="60"/>
      <c r="P109" s="52"/>
      <c r="Q109" s="60"/>
      <c r="R109" s="52"/>
      <c r="S109" s="60"/>
      <c r="T109" s="52"/>
      <c r="U109" s="60" t="s">
        <v>419</v>
      </c>
      <c r="V109" s="52"/>
      <c r="W109" s="60"/>
      <c r="X109" s="52"/>
      <c r="Y109" s="60"/>
      <c r="Z109" s="52"/>
      <c r="AA109" s="60"/>
      <c r="AB109" s="52"/>
      <c r="AC109" s="60"/>
      <c r="AD109" s="52"/>
      <c r="AE109" s="60"/>
      <c r="AF109" s="52"/>
      <c r="AG109" s="60"/>
      <c r="AH109" s="52"/>
      <c r="AI109" s="60"/>
      <c r="AJ109" s="52"/>
      <c r="AK109" s="60"/>
      <c r="AL109" s="52"/>
      <c r="AM109" s="60"/>
      <c r="AN109" s="52"/>
      <c r="AO109" s="60"/>
      <c r="AP109" s="52"/>
      <c r="AQ109" s="60"/>
      <c r="AR109" s="52"/>
      <c r="AS109" s="60"/>
      <c r="AT109" s="52" t="s">
        <v>419</v>
      </c>
      <c r="AU109" s="60"/>
      <c r="AV109" s="45"/>
      <c r="AW109" s="56">
        <f t="shared" si="3"/>
        <v>2</v>
      </c>
    </row>
    <row r="110" spans="1:49" ht="13" customHeight="1" x14ac:dyDescent="0.15">
      <c r="A110" s="41" t="s">
        <v>454</v>
      </c>
      <c r="B110" s="42">
        <v>2018</v>
      </c>
      <c r="C110" s="42" t="s">
        <v>435</v>
      </c>
      <c r="D110" s="42" t="s">
        <v>102</v>
      </c>
      <c r="E110" s="43" t="s">
        <v>467</v>
      </c>
      <c r="F110" s="42" t="s">
        <v>13</v>
      </c>
      <c r="G110" s="42">
        <v>20</v>
      </c>
      <c r="H110" s="42">
        <v>5.3</v>
      </c>
      <c r="I110" s="42"/>
      <c r="J110" s="53"/>
      <c r="K110" s="53"/>
      <c r="L110" s="53"/>
      <c r="M110" s="53"/>
      <c r="N110" s="53"/>
      <c r="O110" s="53"/>
      <c r="P110" s="53"/>
      <c r="Q110" s="53"/>
      <c r="R110" s="53"/>
      <c r="S110" s="53"/>
      <c r="T110" s="53"/>
      <c r="U110" s="53"/>
      <c r="V110" s="53"/>
      <c r="W110" s="53"/>
      <c r="X110" s="53"/>
      <c r="Y110" s="53"/>
      <c r="Z110" s="53"/>
      <c r="AA110" s="53" t="s">
        <v>419</v>
      </c>
      <c r="AB110" s="53"/>
      <c r="AC110" s="53"/>
      <c r="AD110" s="53"/>
      <c r="AE110" s="53"/>
      <c r="AF110" s="53"/>
      <c r="AG110" s="53"/>
      <c r="AH110" s="53"/>
      <c r="AI110" s="53"/>
      <c r="AJ110" s="53"/>
      <c r="AK110" s="53"/>
      <c r="AL110" s="53"/>
      <c r="AM110" s="53"/>
      <c r="AN110" s="53"/>
      <c r="AO110" s="53"/>
      <c r="AP110" s="53"/>
      <c r="AQ110" s="53"/>
      <c r="AR110" s="53"/>
      <c r="AS110" s="53"/>
      <c r="AT110" s="53"/>
      <c r="AU110" s="53"/>
      <c r="AV110" s="42"/>
      <c r="AW110" s="57">
        <f t="shared" si="3"/>
        <v>1</v>
      </c>
    </row>
    <row r="111" spans="1:49" ht="13" customHeight="1" x14ac:dyDescent="0.15">
      <c r="A111" s="44" t="s">
        <v>527</v>
      </c>
      <c r="B111" s="45">
        <v>2019</v>
      </c>
      <c r="C111" s="45" t="s">
        <v>414</v>
      </c>
      <c r="D111" s="45" t="s">
        <v>106</v>
      </c>
      <c r="E111" s="45" t="s">
        <v>466</v>
      </c>
      <c r="F111" s="45">
        <v>46</v>
      </c>
      <c r="G111" s="45">
        <v>49</v>
      </c>
      <c r="H111" s="73">
        <v>2</v>
      </c>
      <c r="I111" s="45"/>
      <c r="J111" s="52"/>
      <c r="K111" s="60"/>
      <c r="L111" s="52"/>
      <c r="M111" s="60"/>
      <c r="N111" s="52"/>
      <c r="O111" s="60"/>
      <c r="P111" s="52"/>
      <c r="Q111" s="60"/>
      <c r="R111" s="52"/>
      <c r="S111" s="60"/>
      <c r="T111" s="52"/>
      <c r="U111" s="60"/>
      <c r="V111" s="52"/>
      <c r="W111" s="60"/>
      <c r="X111" s="52"/>
      <c r="Y111" s="60"/>
      <c r="Z111" s="52"/>
      <c r="AA111" s="60"/>
      <c r="AB111" s="52"/>
      <c r="AC111" s="60"/>
      <c r="AD111" s="52"/>
      <c r="AE111" s="60"/>
      <c r="AF111" s="52"/>
      <c r="AG111" s="60"/>
      <c r="AH111" s="52"/>
      <c r="AI111" s="60"/>
      <c r="AJ111" s="52"/>
      <c r="AK111" s="60"/>
      <c r="AL111" s="52"/>
      <c r="AM111" s="60"/>
      <c r="AN111" s="52" t="s">
        <v>419</v>
      </c>
      <c r="AO111" s="60"/>
      <c r="AP111" s="52"/>
      <c r="AQ111" s="60"/>
      <c r="AR111" s="52"/>
      <c r="AS111" s="60"/>
      <c r="AT111" s="52"/>
      <c r="AU111" s="60"/>
      <c r="AV111" s="45"/>
      <c r="AW111" s="56">
        <f t="shared" si="3"/>
        <v>1</v>
      </c>
    </row>
    <row r="112" spans="1:49" ht="13" customHeight="1" x14ac:dyDescent="0.15">
      <c r="A112" s="41" t="s">
        <v>474</v>
      </c>
      <c r="B112" s="42">
        <v>2011</v>
      </c>
      <c r="C112" s="42" t="s">
        <v>414</v>
      </c>
      <c r="D112" s="42" t="s">
        <v>457</v>
      </c>
      <c r="E112" s="43" t="s">
        <v>467</v>
      </c>
      <c r="F112" s="42" t="s">
        <v>13</v>
      </c>
      <c r="G112" s="42">
        <v>238</v>
      </c>
      <c r="H112" s="74">
        <v>3</v>
      </c>
      <c r="I112" s="42"/>
      <c r="J112" s="53"/>
      <c r="K112" s="53"/>
      <c r="L112" s="53"/>
      <c r="M112" s="53"/>
      <c r="N112" s="53"/>
      <c r="O112" s="53"/>
      <c r="P112" s="53"/>
      <c r="Q112" s="53"/>
      <c r="R112" s="53"/>
      <c r="S112" s="53"/>
      <c r="T112" s="53"/>
      <c r="U112" s="53"/>
      <c r="V112" s="53"/>
      <c r="W112" s="53"/>
      <c r="X112" s="53" t="s">
        <v>419</v>
      </c>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42"/>
      <c r="AW112" s="57">
        <f t="shared" si="3"/>
        <v>1</v>
      </c>
    </row>
    <row r="113" spans="1:49" ht="13" customHeight="1" x14ac:dyDescent="0.15">
      <c r="A113" s="44" t="s">
        <v>474</v>
      </c>
      <c r="B113" s="45">
        <v>2015</v>
      </c>
      <c r="C113" s="45" t="s">
        <v>414</v>
      </c>
      <c r="D113" s="45" t="s">
        <v>124</v>
      </c>
      <c r="E113" s="45" t="s">
        <v>467</v>
      </c>
      <c r="F113" s="45">
        <v>20</v>
      </c>
      <c r="G113" s="45">
        <v>20</v>
      </c>
      <c r="H113" s="73">
        <v>7</v>
      </c>
      <c r="I113" s="45"/>
      <c r="J113" s="52"/>
      <c r="K113" s="60"/>
      <c r="L113" s="52"/>
      <c r="M113" s="60"/>
      <c r="N113" s="52"/>
      <c r="O113" s="60"/>
      <c r="P113" s="52"/>
      <c r="Q113" s="60"/>
      <c r="R113" s="52"/>
      <c r="S113" s="60"/>
      <c r="T113" s="52"/>
      <c r="U113" s="60"/>
      <c r="V113" s="52"/>
      <c r="W113" s="60"/>
      <c r="X113" s="52"/>
      <c r="Y113" s="60"/>
      <c r="Z113" s="52"/>
      <c r="AA113" s="60"/>
      <c r="AB113" s="52"/>
      <c r="AC113" s="60"/>
      <c r="AD113" s="52"/>
      <c r="AE113" s="60"/>
      <c r="AF113" s="52"/>
      <c r="AG113" s="60" t="s">
        <v>419</v>
      </c>
      <c r="AH113" s="52"/>
      <c r="AI113" s="60"/>
      <c r="AJ113" s="52"/>
      <c r="AK113" s="60"/>
      <c r="AL113" s="52"/>
      <c r="AM113" s="60"/>
      <c r="AN113" s="52"/>
      <c r="AO113" s="60"/>
      <c r="AP113" s="52"/>
      <c r="AQ113" s="60"/>
      <c r="AR113" s="52"/>
      <c r="AS113" s="60"/>
      <c r="AT113" s="52"/>
      <c r="AU113" s="60"/>
      <c r="AV113" s="45"/>
      <c r="AW113" s="56">
        <f t="shared" si="3"/>
        <v>1</v>
      </c>
    </row>
    <row r="114" spans="1:49" ht="13" customHeight="1" x14ac:dyDescent="0.15">
      <c r="A114" s="41" t="s">
        <v>474</v>
      </c>
      <c r="B114" s="42">
        <v>2016</v>
      </c>
      <c r="C114" s="42" t="s">
        <v>413</v>
      </c>
      <c r="D114" s="42" t="s">
        <v>417</v>
      </c>
      <c r="E114" s="43" t="s">
        <v>467</v>
      </c>
      <c r="F114" s="42" t="s">
        <v>13</v>
      </c>
      <c r="G114" s="42">
        <v>48</v>
      </c>
      <c r="H114" s="74">
        <v>5</v>
      </c>
      <c r="I114" s="42"/>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t="s">
        <v>419</v>
      </c>
      <c r="AV114" s="42"/>
      <c r="AW114" s="57">
        <f t="shared" si="3"/>
        <v>1</v>
      </c>
    </row>
    <row r="115" spans="1:49" ht="13" customHeight="1" x14ac:dyDescent="0.15">
      <c r="A115" s="44" t="s">
        <v>406</v>
      </c>
      <c r="B115" s="45">
        <v>2014</v>
      </c>
      <c r="C115" s="45" t="s">
        <v>404</v>
      </c>
      <c r="D115" s="45" t="s">
        <v>417</v>
      </c>
      <c r="E115" s="45" t="s">
        <v>466</v>
      </c>
      <c r="F115" s="45">
        <v>1</v>
      </c>
      <c r="G115" s="45">
        <v>1</v>
      </c>
      <c r="H115" s="73">
        <v>3</v>
      </c>
      <c r="I115" s="45"/>
      <c r="J115" s="52" t="s">
        <v>419</v>
      </c>
      <c r="K115" s="60"/>
      <c r="L115" s="52"/>
      <c r="M115" s="60"/>
      <c r="N115" s="52"/>
      <c r="O115" s="60"/>
      <c r="P115" s="52"/>
      <c r="Q115" s="60"/>
      <c r="R115" s="52"/>
      <c r="S115" s="60"/>
      <c r="T115" s="52"/>
      <c r="U115" s="60"/>
      <c r="V115" s="52"/>
      <c r="W115" s="60"/>
      <c r="X115" s="52"/>
      <c r="Y115" s="60"/>
      <c r="Z115" s="52"/>
      <c r="AA115" s="60"/>
      <c r="AB115" s="52"/>
      <c r="AC115" s="60"/>
      <c r="AD115" s="52"/>
      <c r="AE115" s="60"/>
      <c r="AF115" s="52"/>
      <c r="AG115" s="60"/>
      <c r="AH115" s="52"/>
      <c r="AI115" s="60"/>
      <c r="AJ115" s="52"/>
      <c r="AK115" s="60"/>
      <c r="AL115" s="52"/>
      <c r="AM115" s="60"/>
      <c r="AN115" s="52"/>
      <c r="AO115" s="60"/>
      <c r="AP115" s="52"/>
      <c r="AQ115" s="60"/>
      <c r="AR115" s="52"/>
      <c r="AS115" s="60"/>
      <c r="AT115" s="52"/>
      <c r="AU115" s="60"/>
      <c r="AV115" s="45"/>
      <c r="AW115" s="56">
        <f t="shared" si="3"/>
        <v>1</v>
      </c>
    </row>
    <row r="116" spans="1:49" ht="13" customHeight="1" x14ac:dyDescent="0.15">
      <c r="A116" s="41" t="s">
        <v>420</v>
      </c>
      <c r="B116" s="42">
        <v>2008</v>
      </c>
      <c r="C116" s="42" t="s">
        <v>414</v>
      </c>
      <c r="D116" s="42" t="s">
        <v>102</v>
      </c>
      <c r="E116" s="43" t="s">
        <v>467</v>
      </c>
      <c r="F116" s="42">
        <v>46</v>
      </c>
      <c r="G116" s="42">
        <v>56</v>
      </c>
      <c r="H116" s="74">
        <v>3</v>
      </c>
      <c r="I116" s="42"/>
      <c r="J116" s="53"/>
      <c r="K116" s="53"/>
      <c r="L116" s="53" t="s">
        <v>419</v>
      </c>
      <c r="M116" s="53"/>
      <c r="N116" s="53"/>
      <c r="O116" s="53"/>
      <c r="P116" s="53"/>
      <c r="Q116" s="53"/>
      <c r="R116" s="53"/>
      <c r="S116" s="53"/>
      <c r="T116" s="53"/>
      <c r="U116" s="53" t="s">
        <v>419</v>
      </c>
      <c r="V116" s="53"/>
      <c r="W116" s="53"/>
      <c r="X116" s="53"/>
      <c r="Y116" s="53" t="s">
        <v>419</v>
      </c>
      <c r="Z116" s="53"/>
      <c r="AA116" s="53"/>
      <c r="AB116" s="53"/>
      <c r="AC116" s="53"/>
      <c r="AD116" s="53" t="s">
        <v>419</v>
      </c>
      <c r="AE116" s="53"/>
      <c r="AF116" s="53"/>
      <c r="AG116" s="53"/>
      <c r="AH116" s="53" t="s">
        <v>419</v>
      </c>
      <c r="AI116" s="53"/>
      <c r="AJ116" s="53"/>
      <c r="AK116" s="53"/>
      <c r="AL116" s="53" t="s">
        <v>419</v>
      </c>
      <c r="AM116" s="53" t="s">
        <v>419</v>
      </c>
      <c r="AN116" s="53"/>
      <c r="AO116" s="53"/>
      <c r="AP116" s="53"/>
      <c r="AQ116" s="53"/>
      <c r="AR116" s="53"/>
      <c r="AS116" s="53"/>
      <c r="AT116" s="53"/>
      <c r="AU116" s="53"/>
      <c r="AV116" s="42"/>
      <c r="AW116" s="57">
        <f t="shared" si="3"/>
        <v>7</v>
      </c>
    </row>
    <row r="117" spans="1:49" ht="13" customHeight="1" x14ac:dyDescent="0.15">
      <c r="A117" s="44" t="s">
        <v>485</v>
      </c>
      <c r="B117" s="45">
        <v>2010</v>
      </c>
      <c r="C117" s="45" t="s">
        <v>414</v>
      </c>
      <c r="D117" s="45" t="s">
        <v>102</v>
      </c>
      <c r="E117" s="45" t="s">
        <v>467</v>
      </c>
      <c r="F117" s="45" t="s">
        <v>13</v>
      </c>
      <c r="G117" s="45">
        <v>21</v>
      </c>
      <c r="H117" s="45">
        <v>2.2999999999999998</v>
      </c>
      <c r="I117" s="45"/>
      <c r="J117" s="52"/>
      <c r="K117" s="60"/>
      <c r="L117" s="52"/>
      <c r="M117" s="60"/>
      <c r="N117" s="52"/>
      <c r="O117" s="60"/>
      <c r="P117" s="52"/>
      <c r="Q117" s="60"/>
      <c r="R117" s="52"/>
      <c r="S117" s="60"/>
      <c r="T117" s="52"/>
      <c r="U117" s="60"/>
      <c r="V117" s="52"/>
      <c r="W117" s="60"/>
      <c r="X117" s="52"/>
      <c r="Y117" s="60" t="s">
        <v>419</v>
      </c>
      <c r="Z117" s="52"/>
      <c r="AA117" s="60"/>
      <c r="AB117" s="52"/>
      <c r="AC117" s="60"/>
      <c r="AD117" s="52"/>
      <c r="AE117" s="60"/>
      <c r="AF117" s="52"/>
      <c r="AG117" s="60"/>
      <c r="AH117" s="52"/>
      <c r="AI117" s="60"/>
      <c r="AJ117" s="52"/>
      <c r="AK117" s="60"/>
      <c r="AL117" s="52"/>
      <c r="AM117" s="60" t="s">
        <v>419</v>
      </c>
      <c r="AN117" s="52"/>
      <c r="AO117" s="60"/>
      <c r="AP117" s="52"/>
      <c r="AQ117" s="60"/>
      <c r="AR117" s="52"/>
      <c r="AS117" s="60"/>
      <c r="AT117" s="52"/>
      <c r="AU117" s="60"/>
      <c r="AV117" s="45"/>
      <c r="AW117" s="56">
        <f t="shared" si="3"/>
        <v>2</v>
      </c>
    </row>
    <row r="118" spans="1:49" ht="13" customHeight="1" x14ac:dyDescent="0.15">
      <c r="A118" s="41" t="s">
        <v>412</v>
      </c>
      <c r="B118" s="42">
        <v>2015</v>
      </c>
      <c r="C118" s="42" t="s">
        <v>413</v>
      </c>
      <c r="D118" s="42" t="s">
        <v>417</v>
      </c>
      <c r="E118" s="43" t="s">
        <v>466</v>
      </c>
      <c r="F118" s="42">
        <v>18</v>
      </c>
      <c r="G118" s="42">
        <v>26</v>
      </c>
      <c r="H118" s="42">
        <v>3</v>
      </c>
      <c r="I118" s="42"/>
      <c r="J118" s="53" t="s">
        <v>419</v>
      </c>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42"/>
      <c r="AW118" s="57">
        <f t="shared" si="3"/>
        <v>1</v>
      </c>
    </row>
    <row r="119" spans="1:49" ht="13" customHeight="1" x14ac:dyDescent="0.15">
      <c r="A119" s="44" t="s">
        <v>494</v>
      </c>
      <c r="B119" s="45">
        <v>2016</v>
      </c>
      <c r="C119" s="45" t="s">
        <v>413</v>
      </c>
      <c r="D119" s="45" t="s">
        <v>124</v>
      </c>
      <c r="E119" s="45" t="s">
        <v>467</v>
      </c>
      <c r="F119" s="45">
        <v>934</v>
      </c>
      <c r="G119" s="45">
        <v>541</v>
      </c>
      <c r="H119" s="45">
        <v>6.1</v>
      </c>
      <c r="I119" s="45"/>
      <c r="J119" s="52"/>
      <c r="K119" s="60"/>
      <c r="L119" s="52"/>
      <c r="M119" s="60"/>
      <c r="N119" s="52"/>
      <c r="O119" s="60"/>
      <c r="P119" s="52"/>
      <c r="Q119" s="60"/>
      <c r="R119" s="52"/>
      <c r="S119" s="60"/>
      <c r="T119" s="52"/>
      <c r="U119" s="60"/>
      <c r="V119" s="52"/>
      <c r="W119" s="60"/>
      <c r="X119" s="52"/>
      <c r="Y119" s="60"/>
      <c r="Z119" s="52"/>
      <c r="AA119" s="60"/>
      <c r="AB119" s="52"/>
      <c r="AC119" s="60" t="s">
        <v>419</v>
      </c>
      <c r="AD119" s="52"/>
      <c r="AE119" s="60"/>
      <c r="AF119" s="52"/>
      <c r="AG119" s="60"/>
      <c r="AH119" s="52"/>
      <c r="AI119" s="60"/>
      <c r="AJ119" s="52"/>
      <c r="AK119" s="60"/>
      <c r="AL119" s="52"/>
      <c r="AM119" s="60"/>
      <c r="AN119" s="52"/>
      <c r="AO119" s="60"/>
      <c r="AP119" s="52"/>
      <c r="AQ119" s="60"/>
      <c r="AR119" s="52"/>
      <c r="AS119" s="60"/>
      <c r="AT119" s="52"/>
      <c r="AU119" s="60"/>
      <c r="AV119" s="45"/>
      <c r="AW119" s="56">
        <f t="shared" si="3"/>
        <v>1</v>
      </c>
    </row>
    <row r="120" spans="1:49" ht="13" customHeight="1" x14ac:dyDescent="0.15">
      <c r="A120" s="41" t="s">
        <v>519</v>
      </c>
      <c r="B120" s="42">
        <v>2012</v>
      </c>
      <c r="C120" s="42" t="s">
        <v>414</v>
      </c>
      <c r="D120" s="42" t="s">
        <v>106</v>
      </c>
      <c r="E120" s="43" t="s">
        <v>467</v>
      </c>
      <c r="F120" s="42" t="s">
        <v>13</v>
      </c>
      <c r="G120" s="42">
        <v>40</v>
      </c>
      <c r="H120" s="74">
        <v>5</v>
      </c>
      <c r="I120" s="42"/>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t="s">
        <v>419</v>
      </c>
      <c r="AJ120" s="53" t="s">
        <v>419</v>
      </c>
      <c r="AK120" s="53"/>
      <c r="AL120" s="53"/>
      <c r="AM120" s="53"/>
      <c r="AN120" s="53"/>
      <c r="AO120" s="53"/>
      <c r="AP120" s="53"/>
      <c r="AQ120" s="53"/>
      <c r="AR120" s="53"/>
      <c r="AS120" s="53"/>
      <c r="AT120" s="53"/>
      <c r="AU120" s="53"/>
      <c r="AV120" s="42"/>
      <c r="AW120" s="57">
        <f t="shared" si="3"/>
        <v>2</v>
      </c>
    </row>
    <row r="121" spans="1:49" ht="13" customHeight="1" x14ac:dyDescent="0.15">
      <c r="A121" s="44" t="s">
        <v>433</v>
      </c>
      <c r="B121" s="45">
        <v>2005</v>
      </c>
      <c r="C121" s="45" t="s">
        <v>414</v>
      </c>
      <c r="D121" s="45" t="s">
        <v>102</v>
      </c>
      <c r="E121" s="45" t="s">
        <v>467</v>
      </c>
      <c r="F121" s="45">
        <v>18</v>
      </c>
      <c r="G121" s="45">
        <v>20</v>
      </c>
      <c r="H121" s="73">
        <v>2</v>
      </c>
      <c r="I121" s="45"/>
      <c r="J121" s="52"/>
      <c r="K121" s="60"/>
      <c r="L121" s="52" t="s">
        <v>419</v>
      </c>
      <c r="M121" s="60"/>
      <c r="N121" s="52"/>
      <c r="O121" s="60"/>
      <c r="P121" s="52"/>
      <c r="Q121" s="60"/>
      <c r="R121" s="52"/>
      <c r="S121" s="60"/>
      <c r="T121" s="52"/>
      <c r="U121" s="60" t="s">
        <v>419</v>
      </c>
      <c r="V121" s="52"/>
      <c r="W121" s="60"/>
      <c r="X121" s="52"/>
      <c r="Y121" s="60" t="s">
        <v>419</v>
      </c>
      <c r="Z121" s="52"/>
      <c r="AA121" s="60"/>
      <c r="AB121" s="52"/>
      <c r="AC121" s="60"/>
      <c r="AD121" s="52"/>
      <c r="AE121" s="60"/>
      <c r="AF121" s="52"/>
      <c r="AG121" s="60"/>
      <c r="AH121" s="52"/>
      <c r="AI121" s="60"/>
      <c r="AJ121" s="52"/>
      <c r="AK121" s="60"/>
      <c r="AL121" s="52"/>
      <c r="AM121" s="60"/>
      <c r="AN121" s="52"/>
      <c r="AO121" s="60"/>
      <c r="AP121" s="52"/>
      <c r="AQ121" s="60"/>
      <c r="AR121" s="52"/>
      <c r="AS121" s="60"/>
      <c r="AT121" s="52"/>
      <c r="AU121" s="60"/>
      <c r="AV121" s="45"/>
      <c r="AW121" s="56">
        <f t="shared" si="3"/>
        <v>3</v>
      </c>
    </row>
    <row r="122" spans="1:49" ht="13" customHeight="1" x14ac:dyDescent="0.15">
      <c r="A122" s="41" t="s">
        <v>423</v>
      </c>
      <c r="B122" s="42">
        <v>2008</v>
      </c>
      <c r="C122" s="42" t="s">
        <v>13</v>
      </c>
      <c r="D122" s="42" t="s">
        <v>102</v>
      </c>
      <c r="E122" s="43" t="s">
        <v>467</v>
      </c>
      <c r="F122" s="42" t="s">
        <v>13</v>
      </c>
      <c r="G122" s="42">
        <v>16</v>
      </c>
      <c r="H122" s="74" t="s">
        <v>13</v>
      </c>
      <c r="I122" s="42"/>
      <c r="J122" s="53"/>
      <c r="K122" s="53" t="s">
        <v>419</v>
      </c>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42"/>
      <c r="AW122" s="57">
        <f t="shared" si="3"/>
        <v>1</v>
      </c>
    </row>
    <row r="123" spans="1:49" ht="13" customHeight="1" x14ac:dyDescent="0.15">
      <c r="A123" s="44" t="s">
        <v>516</v>
      </c>
      <c r="B123" s="45">
        <v>2017</v>
      </c>
      <c r="C123" s="45" t="s">
        <v>435</v>
      </c>
      <c r="D123" s="45" t="s">
        <v>124</v>
      </c>
      <c r="E123" s="45" t="s">
        <v>467</v>
      </c>
      <c r="F123" s="45">
        <v>39</v>
      </c>
      <c r="G123" s="45">
        <v>39</v>
      </c>
      <c r="H123" s="73">
        <v>1</v>
      </c>
      <c r="I123" s="45"/>
      <c r="J123" s="52"/>
      <c r="K123" s="60"/>
      <c r="L123" s="52"/>
      <c r="M123" s="60"/>
      <c r="N123" s="52"/>
      <c r="O123" s="60"/>
      <c r="P123" s="52"/>
      <c r="Q123" s="60"/>
      <c r="R123" s="52"/>
      <c r="S123" s="60"/>
      <c r="T123" s="52"/>
      <c r="U123" s="60"/>
      <c r="V123" s="52"/>
      <c r="W123" s="60"/>
      <c r="X123" s="52"/>
      <c r="Y123" s="60"/>
      <c r="Z123" s="52"/>
      <c r="AA123" s="60"/>
      <c r="AB123" s="52"/>
      <c r="AC123" s="60"/>
      <c r="AD123" s="52"/>
      <c r="AE123" s="60"/>
      <c r="AF123" s="52"/>
      <c r="AG123" s="60" t="s">
        <v>419</v>
      </c>
      <c r="AH123" s="52"/>
      <c r="AI123" s="60"/>
      <c r="AJ123" s="52"/>
      <c r="AK123" s="60"/>
      <c r="AL123" s="52"/>
      <c r="AM123" s="60"/>
      <c r="AN123" s="52"/>
      <c r="AO123" s="60"/>
      <c r="AP123" s="52"/>
      <c r="AQ123" s="60"/>
      <c r="AR123" s="52"/>
      <c r="AS123" s="60"/>
      <c r="AT123" s="52"/>
      <c r="AU123" s="60"/>
      <c r="AV123" s="45"/>
      <c r="AW123" s="56">
        <f t="shared" si="3"/>
        <v>1</v>
      </c>
    </row>
    <row r="124" spans="1:49" ht="13" customHeight="1" x14ac:dyDescent="0.15">
      <c r="A124" s="41" t="s">
        <v>456</v>
      </c>
      <c r="B124" s="42">
        <v>2008</v>
      </c>
      <c r="C124" s="42" t="s">
        <v>414</v>
      </c>
      <c r="D124" s="42" t="s">
        <v>102</v>
      </c>
      <c r="E124" s="43" t="s">
        <v>467</v>
      </c>
      <c r="F124" s="42">
        <v>51</v>
      </c>
      <c r="G124" s="42">
        <v>24</v>
      </c>
      <c r="H124" s="74">
        <v>4</v>
      </c>
      <c r="I124" s="42"/>
      <c r="J124" s="53"/>
      <c r="K124" s="53"/>
      <c r="L124" s="53"/>
      <c r="M124" s="53"/>
      <c r="N124" s="53"/>
      <c r="O124" s="53"/>
      <c r="P124" s="53"/>
      <c r="Q124" s="53"/>
      <c r="R124" s="53"/>
      <c r="S124" s="53"/>
      <c r="T124" s="53"/>
      <c r="U124" s="53" t="s">
        <v>419</v>
      </c>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42"/>
      <c r="AW124" s="57">
        <f t="shared" si="3"/>
        <v>1</v>
      </c>
    </row>
    <row r="125" spans="1:49" ht="13" customHeight="1" x14ac:dyDescent="0.15">
      <c r="A125" s="44" t="s">
        <v>456</v>
      </c>
      <c r="B125" s="45">
        <v>2009</v>
      </c>
      <c r="C125" s="45" t="s">
        <v>414</v>
      </c>
      <c r="D125" s="45" t="s">
        <v>102</v>
      </c>
      <c r="E125" s="45" t="s">
        <v>467</v>
      </c>
      <c r="F125" s="45">
        <v>48</v>
      </c>
      <c r="G125" s="45">
        <v>55</v>
      </c>
      <c r="H125" s="73">
        <v>4</v>
      </c>
      <c r="I125" s="45"/>
      <c r="J125" s="52"/>
      <c r="K125" s="60"/>
      <c r="L125" s="52"/>
      <c r="M125" s="60"/>
      <c r="N125" s="52"/>
      <c r="O125" s="60"/>
      <c r="P125" s="52"/>
      <c r="Q125" s="60"/>
      <c r="R125" s="52"/>
      <c r="S125" s="60"/>
      <c r="T125" s="52"/>
      <c r="U125" s="60"/>
      <c r="V125" s="52"/>
      <c r="W125" s="60"/>
      <c r="X125" s="52"/>
      <c r="Y125" s="60" t="s">
        <v>419</v>
      </c>
      <c r="Z125" s="52"/>
      <c r="AA125" s="60"/>
      <c r="AB125" s="52"/>
      <c r="AC125" s="60"/>
      <c r="AD125" s="52" t="s">
        <v>419</v>
      </c>
      <c r="AE125" s="60"/>
      <c r="AF125" s="52"/>
      <c r="AG125" s="60"/>
      <c r="AH125" s="52" t="s">
        <v>419</v>
      </c>
      <c r="AI125" s="60"/>
      <c r="AJ125" s="52"/>
      <c r="AK125" s="60"/>
      <c r="AL125" s="52" t="s">
        <v>419</v>
      </c>
      <c r="AM125" s="60" t="s">
        <v>419</v>
      </c>
      <c r="AN125" s="52"/>
      <c r="AO125" s="60"/>
      <c r="AP125" s="52"/>
      <c r="AQ125" s="60"/>
      <c r="AR125" s="52"/>
      <c r="AS125" s="60"/>
      <c r="AT125" s="52"/>
      <c r="AU125" s="60"/>
      <c r="AV125" s="45"/>
      <c r="AW125" s="56">
        <f t="shared" si="3"/>
        <v>5</v>
      </c>
    </row>
    <row r="126" spans="1:49" ht="13" customHeight="1" x14ac:dyDescent="0.15">
      <c r="A126" s="41" t="s">
        <v>496</v>
      </c>
      <c r="B126" s="42">
        <v>2015</v>
      </c>
      <c r="C126" s="42" t="s">
        <v>413</v>
      </c>
      <c r="D126" s="42" t="s">
        <v>124</v>
      </c>
      <c r="E126" s="43" t="s">
        <v>467</v>
      </c>
      <c r="F126" s="42">
        <v>90</v>
      </c>
      <c r="G126" s="42">
        <v>65</v>
      </c>
      <c r="H126" s="42">
        <v>3.6</v>
      </c>
      <c r="I126" s="42"/>
      <c r="J126" s="53"/>
      <c r="K126" s="53"/>
      <c r="L126" s="53"/>
      <c r="M126" s="53"/>
      <c r="N126" s="53"/>
      <c r="O126" s="53"/>
      <c r="P126" s="53"/>
      <c r="Q126" s="53"/>
      <c r="R126" s="53"/>
      <c r="S126" s="53"/>
      <c r="T126" s="53"/>
      <c r="U126" s="53"/>
      <c r="V126" s="53"/>
      <c r="W126" s="53"/>
      <c r="X126" s="53"/>
      <c r="Y126" s="53"/>
      <c r="Z126" s="53"/>
      <c r="AA126" s="53"/>
      <c r="AB126" s="53"/>
      <c r="AC126" s="53" t="s">
        <v>419</v>
      </c>
      <c r="AD126" s="53"/>
      <c r="AE126" s="53"/>
      <c r="AF126" s="53"/>
      <c r="AG126" s="53" t="s">
        <v>419</v>
      </c>
      <c r="AH126" s="53"/>
      <c r="AI126" s="53"/>
      <c r="AJ126" s="53"/>
      <c r="AK126" s="53" t="s">
        <v>419</v>
      </c>
      <c r="AL126" s="53"/>
      <c r="AM126" s="53"/>
      <c r="AN126" s="53"/>
      <c r="AO126" s="53"/>
      <c r="AP126" s="53"/>
      <c r="AQ126" s="53"/>
      <c r="AR126" s="53"/>
      <c r="AS126" s="53"/>
      <c r="AT126" s="53"/>
      <c r="AU126" s="53"/>
      <c r="AV126" s="42"/>
      <c r="AW126" s="57">
        <f t="shared" si="3"/>
        <v>3</v>
      </c>
    </row>
    <row r="127" spans="1:49" ht="13" customHeight="1" x14ac:dyDescent="0.15">
      <c r="A127" s="44" t="s">
        <v>496</v>
      </c>
      <c r="B127" s="45">
        <v>2017</v>
      </c>
      <c r="C127" s="45" t="s">
        <v>413</v>
      </c>
      <c r="D127" s="45" t="s">
        <v>124</v>
      </c>
      <c r="E127" s="45" t="s">
        <v>466</v>
      </c>
      <c r="F127" s="45" t="s">
        <v>13</v>
      </c>
      <c r="G127" s="45">
        <v>18</v>
      </c>
      <c r="H127" s="73">
        <v>2</v>
      </c>
      <c r="I127" s="45"/>
      <c r="J127" s="52"/>
      <c r="K127" s="60"/>
      <c r="L127" s="52"/>
      <c r="M127" s="60"/>
      <c r="N127" s="52"/>
      <c r="O127" s="60"/>
      <c r="P127" s="52"/>
      <c r="Q127" s="60"/>
      <c r="R127" s="52"/>
      <c r="S127" s="60"/>
      <c r="T127" s="52"/>
      <c r="U127" s="60"/>
      <c r="V127" s="52"/>
      <c r="W127" s="60"/>
      <c r="X127" s="52"/>
      <c r="Y127" s="60"/>
      <c r="Z127" s="52"/>
      <c r="AA127" s="60"/>
      <c r="AB127" s="52"/>
      <c r="AC127" s="60"/>
      <c r="AD127" s="52"/>
      <c r="AE127" s="60"/>
      <c r="AF127" s="52"/>
      <c r="AG127" s="60" t="s">
        <v>419</v>
      </c>
      <c r="AH127" s="52"/>
      <c r="AI127" s="60"/>
      <c r="AJ127" s="52"/>
      <c r="AK127" s="60"/>
      <c r="AL127" s="52"/>
      <c r="AM127" s="60"/>
      <c r="AN127" s="52"/>
      <c r="AO127" s="60"/>
      <c r="AP127" s="52"/>
      <c r="AQ127" s="60"/>
      <c r="AR127" s="52"/>
      <c r="AS127" s="60"/>
      <c r="AT127" s="52"/>
      <c r="AU127" s="60"/>
      <c r="AV127" s="45"/>
      <c r="AW127" s="56">
        <f t="shared" si="3"/>
        <v>1</v>
      </c>
    </row>
    <row r="128" spans="1:49" ht="13" customHeight="1" x14ac:dyDescent="0.15">
      <c r="A128" s="41" t="s">
        <v>429</v>
      </c>
      <c r="B128" s="42">
        <v>2013</v>
      </c>
      <c r="C128" s="42" t="s">
        <v>435</v>
      </c>
      <c r="D128" s="42" t="s">
        <v>124</v>
      </c>
      <c r="E128" s="43" t="s">
        <v>467</v>
      </c>
      <c r="F128" s="42" t="s">
        <v>13</v>
      </c>
      <c r="G128" s="42">
        <v>17</v>
      </c>
      <c r="H128" s="74">
        <v>5</v>
      </c>
      <c r="I128" s="42"/>
      <c r="J128" s="53"/>
      <c r="K128" s="53"/>
      <c r="L128" s="53"/>
      <c r="M128" s="53"/>
      <c r="N128" s="53"/>
      <c r="O128" s="53"/>
      <c r="P128" s="53"/>
      <c r="Q128" s="53"/>
      <c r="R128" s="53"/>
      <c r="S128" s="53"/>
      <c r="T128" s="53"/>
      <c r="U128" s="53"/>
      <c r="V128" s="53"/>
      <c r="W128" s="53"/>
      <c r="X128" s="53"/>
      <c r="Y128" s="53"/>
      <c r="Z128" s="53" t="s">
        <v>419</v>
      </c>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42"/>
      <c r="AW128" s="57">
        <f t="shared" si="3"/>
        <v>1</v>
      </c>
    </row>
    <row r="129" spans="1:49" ht="13" customHeight="1" x14ac:dyDescent="0.15">
      <c r="A129" s="46" t="s">
        <v>520</v>
      </c>
      <c r="B129" s="47">
        <v>2015</v>
      </c>
      <c r="C129" s="47" t="s">
        <v>435</v>
      </c>
      <c r="D129" s="47" t="s">
        <v>439</v>
      </c>
      <c r="E129" s="47" t="s">
        <v>467</v>
      </c>
      <c r="F129" s="47" t="s">
        <v>13</v>
      </c>
      <c r="G129" s="47">
        <v>11</v>
      </c>
      <c r="H129" s="75">
        <v>3</v>
      </c>
      <c r="I129" s="47"/>
      <c r="J129" s="54"/>
      <c r="K129" s="61"/>
      <c r="L129" s="54"/>
      <c r="M129" s="61"/>
      <c r="N129" s="54"/>
      <c r="O129" s="61"/>
      <c r="P129" s="54"/>
      <c r="Q129" s="61"/>
      <c r="R129" s="54"/>
      <c r="S129" s="61"/>
      <c r="T129" s="54"/>
      <c r="U129" s="61"/>
      <c r="V129" s="54"/>
      <c r="W129" s="61"/>
      <c r="X129" s="54"/>
      <c r="Y129" s="61"/>
      <c r="Z129" s="54"/>
      <c r="AA129" s="61"/>
      <c r="AB129" s="54"/>
      <c r="AC129" s="61"/>
      <c r="AD129" s="54"/>
      <c r="AE129" s="61"/>
      <c r="AF129" s="54"/>
      <c r="AG129" s="61"/>
      <c r="AH129" s="54"/>
      <c r="AI129" s="61" t="s">
        <v>419</v>
      </c>
      <c r="AJ129" s="54"/>
      <c r="AK129" s="61"/>
      <c r="AL129" s="54"/>
      <c r="AM129" s="61"/>
      <c r="AN129" s="54"/>
      <c r="AO129" s="61"/>
      <c r="AP129" s="54"/>
      <c r="AQ129" s="61"/>
      <c r="AR129" s="54"/>
      <c r="AS129" s="61"/>
      <c r="AT129" s="54"/>
      <c r="AU129" s="61"/>
      <c r="AV129" s="47"/>
      <c r="AW129" s="58">
        <f t="shared" si="3"/>
        <v>1</v>
      </c>
    </row>
    <row r="130" spans="1:49" ht="3" customHeight="1" x14ac:dyDescent="0.15"/>
    <row r="131" spans="1:49" ht="13" customHeight="1" x14ac:dyDescent="0.15">
      <c r="A131" s="62" t="s">
        <v>537</v>
      </c>
      <c r="B131" s="63"/>
      <c r="C131" s="63"/>
      <c r="D131" s="63"/>
      <c r="E131" s="64"/>
      <c r="F131" s="63"/>
      <c r="G131" s="63">
        <f>SUM(G2:G129)</f>
        <v>9876</v>
      </c>
      <c r="H131" s="71">
        <f>SUM(H2:H129)/128</f>
        <v>3.6800000000000006</v>
      </c>
      <c r="I131" s="63"/>
      <c r="J131" s="65">
        <f t="shared" ref="J131:AU131" si="4">COUNTIF(J2:J129,"x")</f>
        <v>9</v>
      </c>
      <c r="K131" s="65">
        <f t="shared" si="4"/>
        <v>3</v>
      </c>
      <c r="L131" s="65">
        <f t="shared" si="4"/>
        <v>15</v>
      </c>
      <c r="M131" s="65">
        <f t="shared" si="4"/>
        <v>2</v>
      </c>
      <c r="N131" s="65">
        <f t="shared" si="4"/>
        <v>5</v>
      </c>
      <c r="O131" s="65">
        <f t="shared" si="4"/>
        <v>2</v>
      </c>
      <c r="P131" s="65">
        <f t="shared" si="4"/>
        <v>1</v>
      </c>
      <c r="Q131" s="65">
        <f t="shared" si="4"/>
        <v>3</v>
      </c>
      <c r="R131" s="65">
        <f t="shared" si="4"/>
        <v>1</v>
      </c>
      <c r="S131" s="65">
        <f t="shared" si="4"/>
        <v>0</v>
      </c>
      <c r="T131" s="65">
        <f t="shared" si="4"/>
        <v>5</v>
      </c>
      <c r="U131" s="65">
        <f t="shared" si="4"/>
        <v>15</v>
      </c>
      <c r="V131" s="65">
        <f t="shared" si="4"/>
        <v>2</v>
      </c>
      <c r="W131" s="65">
        <f t="shared" si="4"/>
        <v>1</v>
      </c>
      <c r="X131" s="65">
        <f t="shared" si="4"/>
        <v>15</v>
      </c>
      <c r="Y131" s="65">
        <f t="shared" si="4"/>
        <v>26</v>
      </c>
      <c r="Z131" s="65">
        <f t="shared" si="4"/>
        <v>8</v>
      </c>
      <c r="AA131" s="65">
        <f t="shared" si="4"/>
        <v>5</v>
      </c>
      <c r="AB131" s="65">
        <f t="shared" si="4"/>
        <v>1</v>
      </c>
      <c r="AC131" s="65">
        <f t="shared" si="4"/>
        <v>8</v>
      </c>
      <c r="AD131" s="65">
        <f t="shared" si="4"/>
        <v>16</v>
      </c>
      <c r="AE131" s="65">
        <f t="shared" si="4"/>
        <v>5</v>
      </c>
      <c r="AF131" s="65">
        <f t="shared" si="4"/>
        <v>8</v>
      </c>
      <c r="AG131" s="65">
        <f t="shared" si="4"/>
        <v>18</v>
      </c>
      <c r="AH131" s="65">
        <f t="shared" si="4"/>
        <v>12</v>
      </c>
      <c r="AI131" s="65">
        <f t="shared" si="4"/>
        <v>9</v>
      </c>
      <c r="AJ131" s="65">
        <f t="shared" si="4"/>
        <v>8</v>
      </c>
      <c r="AK131" s="65">
        <f t="shared" si="4"/>
        <v>3</v>
      </c>
      <c r="AL131" s="65">
        <f t="shared" si="4"/>
        <v>9</v>
      </c>
      <c r="AM131" s="65">
        <f t="shared" si="4"/>
        <v>22</v>
      </c>
      <c r="AN131" s="65">
        <f t="shared" si="4"/>
        <v>8</v>
      </c>
      <c r="AO131" s="65">
        <f t="shared" si="4"/>
        <v>1</v>
      </c>
      <c r="AP131" s="65">
        <f t="shared" si="4"/>
        <v>10</v>
      </c>
      <c r="AQ131" s="65">
        <f t="shared" si="4"/>
        <v>3</v>
      </c>
      <c r="AR131" s="65">
        <f t="shared" si="4"/>
        <v>4</v>
      </c>
      <c r="AS131" s="65">
        <f t="shared" si="4"/>
        <v>2</v>
      </c>
      <c r="AT131" s="65">
        <f t="shared" si="4"/>
        <v>2</v>
      </c>
      <c r="AU131" s="65">
        <f t="shared" si="4"/>
        <v>2</v>
      </c>
      <c r="AV131" s="63"/>
      <c r="AW131" s="40">
        <f>SUM(AW2:AW129)</f>
        <v>269</v>
      </c>
    </row>
  </sheetData>
  <sortState xmlns:xlrd2="http://schemas.microsoft.com/office/spreadsheetml/2017/richdata2" ref="A2:AU128">
    <sortCondition ref="A128"/>
  </sortState>
  <conditionalFormatting sqref="J2:AU129">
    <cfRule type="cellIs" dxfId="13" priority="2" operator="equal">
      <formula>"x"</formula>
    </cfRule>
  </conditionalFormatting>
  <conditionalFormatting sqref="J131:AU131">
    <cfRule type="cellIs" dxfId="12" priority="1" operator="equal">
      <formula>"x"</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5180-59BC-3B4C-8C07-ECAFF65A4815}">
  <dimension ref="A1:AW23"/>
  <sheetViews>
    <sheetView zoomScale="172" zoomScaleNormal="172" workbookViewId="0">
      <pane ySplit="1" topLeftCell="A2" activePane="bottomLeft" state="frozen"/>
      <selection activeCell="AY22" sqref="AY22"/>
      <selection pane="bottomLeft" activeCell="S38" sqref="S38"/>
    </sheetView>
  </sheetViews>
  <sheetFormatPr baseColWidth="10" defaultColWidth="10.83203125" defaultRowHeight="13" x14ac:dyDescent="0.15"/>
  <cols>
    <col min="1" max="1" width="11" style="38" bestFit="1" customWidth="1"/>
    <col min="2" max="2" width="4.6640625" style="37" customWidth="1"/>
    <col min="3" max="3" width="9.6640625" bestFit="1" customWidth="1"/>
    <col min="4" max="4" width="7.5" bestFit="1" customWidth="1"/>
    <col min="5" max="5" width="7" bestFit="1" customWidth="1"/>
    <col min="6" max="6" width="5.33203125" bestFit="1" customWidth="1"/>
    <col min="7" max="8" width="4.83203125" bestFit="1" customWidth="1"/>
    <col min="9" max="9" width="0.5" customWidth="1"/>
    <col min="10" max="47" width="2.5" bestFit="1" customWidth="1"/>
    <col min="48" max="48" width="0.5" customWidth="1"/>
    <col min="49" max="49" width="2.5" bestFit="1" customWidth="1"/>
  </cols>
  <sheetData>
    <row r="1" spans="1:49" s="36" customFormat="1" ht="96" x14ac:dyDescent="0.15">
      <c r="A1" s="121" t="s">
        <v>534</v>
      </c>
      <c r="B1" s="122" t="s">
        <v>0</v>
      </c>
      <c r="C1" s="122" t="s">
        <v>400</v>
      </c>
      <c r="D1" s="122" t="s">
        <v>403</v>
      </c>
      <c r="E1" s="122" t="s">
        <v>402</v>
      </c>
      <c r="F1" s="122" t="s">
        <v>401</v>
      </c>
      <c r="G1" s="122" t="s">
        <v>468</v>
      </c>
      <c r="H1" s="123" t="s">
        <v>418</v>
      </c>
      <c r="I1" s="124" t="s">
        <v>293</v>
      </c>
      <c r="J1" s="125" t="s">
        <v>374</v>
      </c>
      <c r="K1" s="126" t="s">
        <v>361</v>
      </c>
      <c r="L1" s="127" t="s">
        <v>362</v>
      </c>
      <c r="M1" s="126" t="s">
        <v>388</v>
      </c>
      <c r="N1" s="125" t="s">
        <v>389</v>
      </c>
      <c r="O1" s="126" t="s">
        <v>381</v>
      </c>
      <c r="P1" s="125" t="s">
        <v>382</v>
      </c>
      <c r="Q1" s="126" t="s">
        <v>376</v>
      </c>
      <c r="R1" s="127" t="s">
        <v>368</v>
      </c>
      <c r="S1" s="126" t="s">
        <v>377</v>
      </c>
      <c r="T1" s="125" t="s">
        <v>390</v>
      </c>
      <c r="U1" s="126" t="s">
        <v>363</v>
      </c>
      <c r="V1" s="125" t="s">
        <v>378</v>
      </c>
      <c r="W1" s="126" t="s">
        <v>375</v>
      </c>
      <c r="X1" s="127" t="s">
        <v>369</v>
      </c>
      <c r="Y1" s="126" t="s">
        <v>371</v>
      </c>
      <c r="Z1" s="125" t="s">
        <v>391</v>
      </c>
      <c r="AA1" s="126" t="s">
        <v>394</v>
      </c>
      <c r="AB1" s="125" t="s">
        <v>365</v>
      </c>
      <c r="AC1" s="126" t="s">
        <v>383</v>
      </c>
      <c r="AD1" s="127" t="s">
        <v>372</v>
      </c>
      <c r="AE1" s="126" t="s">
        <v>379</v>
      </c>
      <c r="AF1" s="125" t="s">
        <v>395</v>
      </c>
      <c r="AG1" s="126" t="s">
        <v>384</v>
      </c>
      <c r="AH1" s="125" t="s">
        <v>366</v>
      </c>
      <c r="AI1" s="126" t="s">
        <v>392</v>
      </c>
      <c r="AJ1" s="125" t="s">
        <v>373</v>
      </c>
      <c r="AK1" s="126" t="s">
        <v>385</v>
      </c>
      <c r="AL1" s="127" t="s">
        <v>364</v>
      </c>
      <c r="AM1" s="126" t="s">
        <v>370</v>
      </c>
      <c r="AN1" s="125" t="s">
        <v>396</v>
      </c>
      <c r="AO1" s="126" t="s">
        <v>386</v>
      </c>
      <c r="AP1" s="125" t="s">
        <v>387</v>
      </c>
      <c r="AQ1" s="126" t="s">
        <v>380</v>
      </c>
      <c r="AR1" s="127" t="s">
        <v>397</v>
      </c>
      <c r="AS1" s="126" t="s">
        <v>367</v>
      </c>
      <c r="AT1" s="125" t="s">
        <v>360</v>
      </c>
      <c r="AU1" s="126" t="s">
        <v>393</v>
      </c>
      <c r="AV1" s="124"/>
      <c r="AW1" s="128" t="s">
        <v>535</v>
      </c>
    </row>
    <row r="2" spans="1:49" ht="13" customHeight="1" x14ac:dyDescent="0.15">
      <c r="A2" s="48" t="s">
        <v>458</v>
      </c>
      <c r="B2" s="49">
        <v>2014</v>
      </c>
      <c r="C2" s="49" t="s">
        <v>435</v>
      </c>
      <c r="D2" s="49" t="s">
        <v>106</v>
      </c>
      <c r="E2" s="50" t="s">
        <v>466</v>
      </c>
      <c r="F2" s="49" t="s">
        <v>13</v>
      </c>
      <c r="G2" s="49">
        <v>10</v>
      </c>
      <c r="H2" s="72" t="s">
        <v>13</v>
      </c>
      <c r="I2" s="49"/>
      <c r="J2" s="51"/>
      <c r="K2" s="51"/>
      <c r="L2" s="51"/>
      <c r="M2" s="51"/>
      <c r="N2" s="51"/>
      <c r="O2" s="51"/>
      <c r="P2" s="51"/>
      <c r="Q2" s="51"/>
      <c r="R2" s="51"/>
      <c r="S2" s="51"/>
      <c r="T2" s="51"/>
      <c r="U2" s="51"/>
      <c r="V2" s="51" t="s">
        <v>419</v>
      </c>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49"/>
      <c r="AW2" s="55">
        <f t="shared" ref="AW2:AW21" si="0">COUNTIF(J2:AU2,"x")</f>
        <v>1</v>
      </c>
    </row>
    <row r="3" spans="1:49" ht="13" customHeight="1" x14ac:dyDescent="0.15">
      <c r="A3" s="44" t="s">
        <v>409</v>
      </c>
      <c r="B3" s="45">
        <v>2014</v>
      </c>
      <c r="C3" s="45" t="s">
        <v>413</v>
      </c>
      <c r="D3" s="45" t="s">
        <v>417</v>
      </c>
      <c r="E3" s="45" t="s">
        <v>466</v>
      </c>
      <c r="F3" s="45">
        <v>14</v>
      </c>
      <c r="G3" s="45">
        <v>26</v>
      </c>
      <c r="H3" s="73">
        <v>2</v>
      </c>
      <c r="I3" s="45"/>
      <c r="J3" s="52" t="s">
        <v>419</v>
      </c>
      <c r="K3" s="60"/>
      <c r="L3" s="52"/>
      <c r="M3" s="60"/>
      <c r="N3" s="52"/>
      <c r="O3" s="60"/>
      <c r="P3" s="52"/>
      <c r="Q3" s="60"/>
      <c r="R3" s="52"/>
      <c r="S3" s="60"/>
      <c r="T3" s="52"/>
      <c r="U3" s="60"/>
      <c r="V3" s="52"/>
      <c r="W3" s="60"/>
      <c r="X3" s="52"/>
      <c r="Y3" s="60"/>
      <c r="Z3" s="52"/>
      <c r="AA3" s="60"/>
      <c r="AB3" s="52"/>
      <c r="AC3" s="60"/>
      <c r="AD3" s="52"/>
      <c r="AE3" s="60"/>
      <c r="AF3" s="52"/>
      <c r="AG3" s="60"/>
      <c r="AH3" s="52"/>
      <c r="AI3" s="60"/>
      <c r="AJ3" s="52"/>
      <c r="AK3" s="60"/>
      <c r="AL3" s="52"/>
      <c r="AM3" s="60"/>
      <c r="AN3" s="52"/>
      <c r="AO3" s="60"/>
      <c r="AP3" s="52"/>
      <c r="AQ3" s="60"/>
      <c r="AR3" s="52"/>
      <c r="AS3" s="60"/>
      <c r="AT3" s="52"/>
      <c r="AU3" s="60"/>
      <c r="AV3" s="45"/>
      <c r="AW3" s="56">
        <f t="shared" si="0"/>
        <v>1</v>
      </c>
    </row>
    <row r="4" spans="1:49" ht="13" customHeight="1" x14ac:dyDescent="0.15">
      <c r="A4" s="41" t="s">
        <v>410</v>
      </c>
      <c r="B4" s="42">
        <v>2015</v>
      </c>
      <c r="C4" s="42" t="s">
        <v>404</v>
      </c>
      <c r="D4" s="42" t="s">
        <v>417</v>
      </c>
      <c r="E4" s="43" t="s">
        <v>466</v>
      </c>
      <c r="F4" s="42">
        <v>1</v>
      </c>
      <c r="G4" s="42">
        <v>1</v>
      </c>
      <c r="H4" s="74">
        <v>1.5</v>
      </c>
      <c r="I4" s="42"/>
      <c r="J4" s="53" t="s">
        <v>419</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42"/>
      <c r="AW4" s="57">
        <f t="shared" si="0"/>
        <v>1</v>
      </c>
    </row>
    <row r="5" spans="1:49" ht="13" customHeight="1" x14ac:dyDescent="0.15">
      <c r="A5" s="44" t="s">
        <v>501</v>
      </c>
      <c r="B5" s="45">
        <v>2009</v>
      </c>
      <c r="C5" s="45" t="s">
        <v>435</v>
      </c>
      <c r="D5" s="45" t="s">
        <v>106</v>
      </c>
      <c r="E5" s="45" t="s">
        <v>466</v>
      </c>
      <c r="F5" s="45">
        <v>123</v>
      </c>
      <c r="G5" s="45">
        <v>123</v>
      </c>
      <c r="H5" s="73">
        <v>5</v>
      </c>
      <c r="I5" s="45"/>
      <c r="J5" s="52"/>
      <c r="K5" s="60"/>
      <c r="L5" s="52"/>
      <c r="M5" s="60"/>
      <c r="N5" s="52"/>
      <c r="O5" s="60"/>
      <c r="P5" s="52"/>
      <c r="Q5" s="60"/>
      <c r="R5" s="52"/>
      <c r="S5" s="60"/>
      <c r="T5" s="52"/>
      <c r="U5" s="60"/>
      <c r="V5" s="52"/>
      <c r="W5" s="60"/>
      <c r="X5" s="52"/>
      <c r="Y5" s="60"/>
      <c r="Z5" s="52"/>
      <c r="AA5" s="60"/>
      <c r="AB5" s="52"/>
      <c r="AC5" s="60"/>
      <c r="AD5" s="52"/>
      <c r="AE5" s="60" t="s">
        <v>419</v>
      </c>
      <c r="AF5" s="52"/>
      <c r="AG5" s="60"/>
      <c r="AH5" s="52"/>
      <c r="AI5" s="60"/>
      <c r="AJ5" s="52"/>
      <c r="AK5" s="60"/>
      <c r="AL5" s="52"/>
      <c r="AM5" s="60"/>
      <c r="AN5" s="52"/>
      <c r="AO5" s="60"/>
      <c r="AP5" s="52"/>
      <c r="AQ5" s="60"/>
      <c r="AR5" s="52"/>
      <c r="AS5" s="60"/>
      <c r="AT5" s="52"/>
      <c r="AU5" s="60"/>
      <c r="AV5" s="45"/>
      <c r="AW5" s="56">
        <f t="shared" si="0"/>
        <v>1</v>
      </c>
    </row>
    <row r="6" spans="1:49" ht="13" customHeight="1" x14ac:dyDescent="0.15">
      <c r="A6" s="41" t="s">
        <v>448</v>
      </c>
      <c r="B6" s="42">
        <v>2018</v>
      </c>
      <c r="C6" s="42" t="s">
        <v>435</v>
      </c>
      <c r="D6" s="42" t="s">
        <v>106</v>
      </c>
      <c r="E6" s="43" t="s">
        <v>466</v>
      </c>
      <c r="F6" s="42">
        <v>25</v>
      </c>
      <c r="G6" s="42">
        <v>30</v>
      </c>
      <c r="H6" s="74">
        <v>1</v>
      </c>
      <c r="I6" s="42"/>
      <c r="J6" s="53"/>
      <c r="K6" s="53"/>
      <c r="L6" s="53"/>
      <c r="M6" s="53"/>
      <c r="N6" s="53"/>
      <c r="O6" s="53"/>
      <c r="P6" s="53"/>
      <c r="Q6" s="53"/>
      <c r="R6" s="53"/>
      <c r="S6" s="53"/>
      <c r="T6" s="53" t="s">
        <v>419</v>
      </c>
      <c r="U6" s="53"/>
      <c r="V6" s="53"/>
      <c r="W6" s="53"/>
      <c r="X6" s="53"/>
      <c r="Y6" s="53"/>
      <c r="Z6" s="53"/>
      <c r="AA6" s="53"/>
      <c r="AB6" s="53"/>
      <c r="AC6" s="53"/>
      <c r="AD6" s="53"/>
      <c r="AE6" s="53"/>
      <c r="AF6" s="53"/>
      <c r="AG6" s="53"/>
      <c r="AH6" s="53"/>
      <c r="AI6" s="53"/>
      <c r="AJ6" s="53"/>
      <c r="AK6" s="53"/>
      <c r="AL6" s="53"/>
      <c r="AM6" s="53"/>
      <c r="AN6" s="53" t="s">
        <v>419</v>
      </c>
      <c r="AO6" s="53"/>
      <c r="AP6" s="53"/>
      <c r="AQ6" s="53"/>
      <c r="AR6" s="53"/>
      <c r="AS6" s="53"/>
      <c r="AT6" s="53"/>
      <c r="AU6" s="53"/>
      <c r="AV6" s="42"/>
      <c r="AW6" s="57">
        <f t="shared" si="0"/>
        <v>2</v>
      </c>
    </row>
    <row r="7" spans="1:49" ht="13" customHeight="1" x14ac:dyDescent="0.15">
      <c r="A7" s="44" t="s">
        <v>450</v>
      </c>
      <c r="B7" s="45">
        <v>2017</v>
      </c>
      <c r="C7" s="45" t="s">
        <v>414</v>
      </c>
      <c r="D7" s="45" t="s">
        <v>106</v>
      </c>
      <c r="E7" s="45" t="s">
        <v>466</v>
      </c>
      <c r="F7" s="45">
        <v>9</v>
      </c>
      <c r="G7" s="45">
        <v>13</v>
      </c>
      <c r="H7" s="73">
        <v>2</v>
      </c>
      <c r="I7" s="45"/>
      <c r="J7" s="52"/>
      <c r="K7" s="60"/>
      <c r="L7" s="52"/>
      <c r="M7" s="60"/>
      <c r="N7" s="52"/>
      <c r="O7" s="60"/>
      <c r="P7" s="52"/>
      <c r="Q7" s="60"/>
      <c r="R7" s="52"/>
      <c r="S7" s="60"/>
      <c r="T7" s="52" t="s">
        <v>419</v>
      </c>
      <c r="U7" s="60"/>
      <c r="V7" s="52"/>
      <c r="W7" s="60"/>
      <c r="X7" s="52"/>
      <c r="Y7" s="60"/>
      <c r="Z7" s="52"/>
      <c r="AA7" s="60"/>
      <c r="AB7" s="52"/>
      <c r="AC7" s="60"/>
      <c r="AD7" s="52"/>
      <c r="AE7" s="60"/>
      <c r="AF7" s="52"/>
      <c r="AG7" s="60"/>
      <c r="AH7" s="52"/>
      <c r="AI7" s="60"/>
      <c r="AJ7" s="52"/>
      <c r="AK7" s="60"/>
      <c r="AL7" s="52"/>
      <c r="AM7" s="60"/>
      <c r="AN7" s="52" t="s">
        <v>419</v>
      </c>
      <c r="AO7" s="60"/>
      <c r="AP7" s="52"/>
      <c r="AQ7" s="60"/>
      <c r="AR7" s="52"/>
      <c r="AS7" s="60"/>
      <c r="AT7" s="52"/>
      <c r="AU7" s="60"/>
      <c r="AV7" s="45"/>
      <c r="AW7" s="56">
        <f t="shared" si="0"/>
        <v>2</v>
      </c>
    </row>
    <row r="8" spans="1:49" ht="13" customHeight="1" x14ac:dyDescent="0.15">
      <c r="A8" s="41" t="s">
        <v>526</v>
      </c>
      <c r="B8" s="42">
        <v>2018</v>
      </c>
      <c r="C8" s="42" t="s">
        <v>413</v>
      </c>
      <c r="D8" s="42" t="s">
        <v>106</v>
      </c>
      <c r="E8" s="43" t="s">
        <v>466</v>
      </c>
      <c r="F8" s="42">
        <v>18</v>
      </c>
      <c r="G8" s="42">
        <v>26</v>
      </c>
      <c r="H8" s="74">
        <v>2</v>
      </c>
      <c r="I8" s="42"/>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t="s">
        <v>419</v>
      </c>
      <c r="AO8" s="53"/>
      <c r="AP8" s="53"/>
      <c r="AQ8" s="53"/>
      <c r="AR8" s="53"/>
      <c r="AS8" s="53"/>
      <c r="AT8" s="53"/>
      <c r="AU8" s="53"/>
      <c r="AV8" s="42"/>
      <c r="AW8" s="57">
        <f t="shared" si="0"/>
        <v>1</v>
      </c>
    </row>
    <row r="9" spans="1:49" ht="13" customHeight="1" x14ac:dyDescent="0.15">
      <c r="A9" s="44" t="s">
        <v>407</v>
      </c>
      <c r="B9" s="45">
        <v>2014</v>
      </c>
      <c r="C9" s="45" t="s">
        <v>414</v>
      </c>
      <c r="D9" s="45" t="s">
        <v>417</v>
      </c>
      <c r="E9" s="45" t="s">
        <v>466</v>
      </c>
      <c r="F9" s="45">
        <v>17</v>
      </c>
      <c r="G9" s="45">
        <v>34</v>
      </c>
      <c r="H9" s="73">
        <v>1</v>
      </c>
      <c r="I9" s="45"/>
      <c r="J9" s="52" t="s">
        <v>419</v>
      </c>
      <c r="K9" s="60"/>
      <c r="L9" s="52"/>
      <c r="M9" s="60"/>
      <c r="N9" s="52"/>
      <c r="O9" s="60"/>
      <c r="P9" s="52"/>
      <c r="Q9" s="60"/>
      <c r="R9" s="52"/>
      <c r="S9" s="60"/>
      <c r="T9" s="52"/>
      <c r="U9" s="60"/>
      <c r="V9" s="52"/>
      <c r="W9" s="60"/>
      <c r="X9" s="52"/>
      <c r="Y9" s="60"/>
      <c r="Z9" s="52"/>
      <c r="AA9" s="60"/>
      <c r="AB9" s="52"/>
      <c r="AC9" s="60"/>
      <c r="AD9" s="52"/>
      <c r="AE9" s="60"/>
      <c r="AF9" s="52"/>
      <c r="AG9" s="60"/>
      <c r="AH9" s="52"/>
      <c r="AI9" s="60"/>
      <c r="AJ9" s="52"/>
      <c r="AK9" s="60"/>
      <c r="AL9" s="52"/>
      <c r="AM9" s="60"/>
      <c r="AN9" s="52"/>
      <c r="AO9" s="60"/>
      <c r="AP9" s="52"/>
      <c r="AQ9" s="60"/>
      <c r="AR9" s="52"/>
      <c r="AS9" s="60"/>
      <c r="AT9" s="52"/>
      <c r="AU9" s="60"/>
      <c r="AV9" s="45"/>
      <c r="AW9" s="56">
        <f t="shared" si="0"/>
        <v>1</v>
      </c>
    </row>
    <row r="10" spans="1:49" ht="13" customHeight="1" x14ac:dyDescent="0.15">
      <c r="A10" s="41" t="s">
        <v>449</v>
      </c>
      <c r="B10" s="42">
        <v>2017</v>
      </c>
      <c r="C10" s="42" t="s">
        <v>414</v>
      </c>
      <c r="D10" s="42" t="s">
        <v>106</v>
      </c>
      <c r="E10" s="43" t="s">
        <v>466</v>
      </c>
      <c r="F10" s="42">
        <v>10</v>
      </c>
      <c r="G10" s="42">
        <v>14</v>
      </c>
      <c r="H10" s="74">
        <v>2</v>
      </c>
      <c r="I10" s="42"/>
      <c r="J10" s="53"/>
      <c r="K10" s="53"/>
      <c r="L10" s="53"/>
      <c r="M10" s="53"/>
      <c r="N10" s="53"/>
      <c r="O10" s="53"/>
      <c r="P10" s="53"/>
      <c r="Q10" s="53"/>
      <c r="R10" s="53"/>
      <c r="S10" s="53"/>
      <c r="T10" s="53" t="s">
        <v>419</v>
      </c>
      <c r="U10" s="53"/>
      <c r="V10" s="53"/>
      <c r="W10" s="53"/>
      <c r="X10" s="53"/>
      <c r="Y10" s="53"/>
      <c r="Z10" s="53"/>
      <c r="AA10" s="53"/>
      <c r="AB10" s="53"/>
      <c r="AC10" s="53"/>
      <c r="AD10" s="53"/>
      <c r="AE10" s="53"/>
      <c r="AF10" s="53"/>
      <c r="AG10" s="53"/>
      <c r="AH10" s="53"/>
      <c r="AI10" s="53"/>
      <c r="AJ10" s="53"/>
      <c r="AK10" s="53"/>
      <c r="AL10" s="53"/>
      <c r="AM10" s="53"/>
      <c r="AN10" s="53" t="s">
        <v>419</v>
      </c>
      <c r="AO10" s="53"/>
      <c r="AP10" s="53"/>
      <c r="AQ10" s="53"/>
      <c r="AR10" s="53"/>
      <c r="AS10" s="53"/>
      <c r="AT10" s="53"/>
      <c r="AU10" s="53"/>
      <c r="AV10" s="42"/>
      <c r="AW10" s="57">
        <f t="shared" si="0"/>
        <v>2</v>
      </c>
    </row>
    <row r="11" spans="1:49" ht="13" customHeight="1" x14ac:dyDescent="0.15">
      <c r="A11" s="44" t="s">
        <v>408</v>
      </c>
      <c r="B11" s="45">
        <v>2014</v>
      </c>
      <c r="C11" s="45" t="s">
        <v>404</v>
      </c>
      <c r="D11" s="45" t="s">
        <v>417</v>
      </c>
      <c r="E11" s="45" t="s">
        <v>466</v>
      </c>
      <c r="F11" s="45">
        <v>1</v>
      </c>
      <c r="G11" s="45">
        <v>2</v>
      </c>
      <c r="H11" s="73">
        <v>1</v>
      </c>
      <c r="I11" s="45"/>
      <c r="J11" s="52" t="s">
        <v>419</v>
      </c>
      <c r="K11" s="60"/>
      <c r="L11" s="52"/>
      <c r="M11" s="60"/>
      <c r="N11" s="52"/>
      <c r="O11" s="60"/>
      <c r="P11" s="52"/>
      <c r="Q11" s="60"/>
      <c r="R11" s="52"/>
      <c r="S11" s="60"/>
      <c r="T11" s="52"/>
      <c r="U11" s="60"/>
      <c r="V11" s="52"/>
      <c r="W11" s="60"/>
      <c r="X11" s="52"/>
      <c r="Y11" s="60"/>
      <c r="Z11" s="52"/>
      <c r="AA11" s="60"/>
      <c r="AB11" s="52"/>
      <c r="AC11" s="60"/>
      <c r="AD11" s="52"/>
      <c r="AE11" s="60"/>
      <c r="AF11" s="52"/>
      <c r="AG11" s="60"/>
      <c r="AH11" s="52"/>
      <c r="AI11" s="60"/>
      <c r="AJ11" s="52"/>
      <c r="AK11" s="60"/>
      <c r="AL11" s="52"/>
      <c r="AM11" s="60"/>
      <c r="AN11" s="52"/>
      <c r="AO11" s="60"/>
      <c r="AP11" s="52"/>
      <c r="AQ11" s="60"/>
      <c r="AR11" s="52"/>
      <c r="AS11" s="60"/>
      <c r="AT11" s="52"/>
      <c r="AU11" s="60"/>
      <c r="AV11" s="45"/>
      <c r="AW11" s="56">
        <f t="shared" si="0"/>
        <v>1</v>
      </c>
    </row>
    <row r="12" spans="1:49" ht="13" customHeight="1" x14ac:dyDescent="0.15">
      <c r="A12" s="41" t="s">
        <v>411</v>
      </c>
      <c r="B12" s="42">
        <v>2015</v>
      </c>
      <c r="C12" s="42" t="s">
        <v>536</v>
      </c>
      <c r="D12" s="42" t="s">
        <v>417</v>
      </c>
      <c r="E12" s="43" t="s">
        <v>466</v>
      </c>
      <c r="F12" s="42">
        <v>21</v>
      </c>
      <c r="G12" s="42">
        <v>25</v>
      </c>
      <c r="H12" s="74">
        <v>5.7</v>
      </c>
      <c r="I12" s="42"/>
      <c r="J12" s="53" t="s">
        <v>419</v>
      </c>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42"/>
      <c r="AW12" s="57">
        <f t="shared" si="0"/>
        <v>1</v>
      </c>
    </row>
    <row r="13" spans="1:49" ht="13" customHeight="1" x14ac:dyDescent="0.15">
      <c r="A13" s="44" t="s">
        <v>446</v>
      </c>
      <c r="B13" s="45">
        <v>2015</v>
      </c>
      <c r="C13" s="45" t="s">
        <v>435</v>
      </c>
      <c r="D13" s="45" t="s">
        <v>106</v>
      </c>
      <c r="E13" s="45" t="s">
        <v>466</v>
      </c>
      <c r="F13" s="45">
        <v>10</v>
      </c>
      <c r="G13" s="45" t="s">
        <v>13</v>
      </c>
      <c r="H13" s="73">
        <v>1</v>
      </c>
      <c r="I13" s="45"/>
      <c r="J13" s="52"/>
      <c r="K13" s="60"/>
      <c r="L13" s="52"/>
      <c r="M13" s="60"/>
      <c r="N13" s="52"/>
      <c r="O13" s="60"/>
      <c r="P13" s="52"/>
      <c r="Q13" s="60"/>
      <c r="R13" s="52"/>
      <c r="S13" s="60"/>
      <c r="T13" s="52" t="s">
        <v>419</v>
      </c>
      <c r="U13" s="60"/>
      <c r="V13" s="52"/>
      <c r="W13" s="60"/>
      <c r="X13" s="52"/>
      <c r="Y13" s="60"/>
      <c r="Z13" s="52"/>
      <c r="AA13" s="60"/>
      <c r="AB13" s="52"/>
      <c r="AC13" s="60"/>
      <c r="AD13" s="52"/>
      <c r="AE13" s="60"/>
      <c r="AF13" s="52"/>
      <c r="AG13" s="60"/>
      <c r="AH13" s="52"/>
      <c r="AI13" s="60"/>
      <c r="AJ13" s="52"/>
      <c r="AK13" s="60"/>
      <c r="AL13" s="52"/>
      <c r="AM13" s="60"/>
      <c r="AN13" s="52" t="s">
        <v>419</v>
      </c>
      <c r="AO13" s="60"/>
      <c r="AP13" s="52"/>
      <c r="AQ13" s="60"/>
      <c r="AR13" s="52"/>
      <c r="AS13" s="60"/>
      <c r="AT13" s="52"/>
      <c r="AU13" s="60"/>
      <c r="AV13" s="45"/>
      <c r="AW13" s="56">
        <f t="shared" si="0"/>
        <v>2</v>
      </c>
    </row>
    <row r="14" spans="1:49" ht="13" customHeight="1" x14ac:dyDescent="0.15">
      <c r="A14" s="41" t="s">
        <v>528</v>
      </c>
      <c r="B14" s="42">
        <v>2019</v>
      </c>
      <c r="C14" s="42" t="s">
        <v>414</v>
      </c>
      <c r="D14" s="42" t="s">
        <v>106</v>
      </c>
      <c r="E14" s="43" t="s">
        <v>466</v>
      </c>
      <c r="F14" s="42">
        <v>60</v>
      </c>
      <c r="G14" s="42">
        <v>60</v>
      </c>
      <c r="H14" s="74">
        <v>1</v>
      </c>
      <c r="I14" s="42"/>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t="s">
        <v>419</v>
      </c>
      <c r="AO14" s="53"/>
      <c r="AP14" s="53"/>
      <c r="AQ14" s="53"/>
      <c r="AR14" s="53"/>
      <c r="AS14" s="53"/>
      <c r="AT14" s="53"/>
      <c r="AU14" s="53"/>
      <c r="AV14" s="42"/>
      <c r="AW14" s="57">
        <f t="shared" si="0"/>
        <v>1</v>
      </c>
    </row>
    <row r="15" spans="1:49" ht="13" customHeight="1" x14ac:dyDescent="0.15">
      <c r="A15" s="44" t="s">
        <v>443</v>
      </c>
      <c r="B15" s="45">
        <v>2018</v>
      </c>
      <c r="C15" s="45" t="s">
        <v>413</v>
      </c>
      <c r="D15" s="45" t="s">
        <v>417</v>
      </c>
      <c r="E15" s="45" t="s">
        <v>466</v>
      </c>
      <c r="F15" s="45">
        <v>10</v>
      </c>
      <c r="G15" s="45">
        <v>20</v>
      </c>
      <c r="H15" s="73">
        <v>7</v>
      </c>
      <c r="I15" s="45"/>
      <c r="J15" s="52"/>
      <c r="K15" s="60"/>
      <c r="L15" s="52"/>
      <c r="M15" s="60"/>
      <c r="N15" s="52" t="s">
        <v>419</v>
      </c>
      <c r="O15" s="60"/>
      <c r="P15" s="52"/>
      <c r="Q15" s="60"/>
      <c r="R15" s="52"/>
      <c r="S15" s="60"/>
      <c r="T15" s="52"/>
      <c r="U15" s="60"/>
      <c r="V15" s="52"/>
      <c r="W15" s="60"/>
      <c r="X15" s="52"/>
      <c r="Y15" s="60"/>
      <c r="Z15" s="52"/>
      <c r="AA15" s="60"/>
      <c r="AB15" s="52"/>
      <c r="AC15" s="60"/>
      <c r="AD15" s="52"/>
      <c r="AE15" s="60"/>
      <c r="AF15" s="52"/>
      <c r="AG15" s="60"/>
      <c r="AH15" s="52"/>
      <c r="AI15" s="60"/>
      <c r="AJ15" s="52"/>
      <c r="AK15" s="60"/>
      <c r="AL15" s="52"/>
      <c r="AM15" s="60"/>
      <c r="AN15" s="52"/>
      <c r="AO15" s="60"/>
      <c r="AP15" s="52"/>
      <c r="AQ15" s="60"/>
      <c r="AR15" s="52"/>
      <c r="AS15" s="60"/>
      <c r="AT15" s="52"/>
      <c r="AU15" s="60"/>
      <c r="AV15" s="45"/>
      <c r="AW15" s="56">
        <f t="shared" si="0"/>
        <v>1</v>
      </c>
    </row>
    <row r="16" spans="1:49" ht="13" customHeight="1" x14ac:dyDescent="0.15">
      <c r="A16" s="41" t="s">
        <v>399</v>
      </c>
      <c r="B16" s="42">
        <v>2011</v>
      </c>
      <c r="C16" s="42" t="s">
        <v>404</v>
      </c>
      <c r="D16" s="42" t="s">
        <v>417</v>
      </c>
      <c r="E16" s="43" t="s">
        <v>466</v>
      </c>
      <c r="F16" s="42">
        <v>1</v>
      </c>
      <c r="G16" s="42">
        <v>2</v>
      </c>
      <c r="H16" s="74">
        <v>2</v>
      </c>
      <c r="I16" s="42"/>
      <c r="J16" s="53" t="s">
        <v>419</v>
      </c>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42"/>
      <c r="AW16" s="57">
        <f t="shared" si="0"/>
        <v>1</v>
      </c>
    </row>
    <row r="17" spans="1:49" ht="13" customHeight="1" x14ac:dyDescent="0.15">
      <c r="A17" s="44" t="s">
        <v>447</v>
      </c>
      <c r="B17" s="45">
        <v>2016</v>
      </c>
      <c r="C17" s="45" t="s">
        <v>414</v>
      </c>
      <c r="D17" s="45" t="s">
        <v>106</v>
      </c>
      <c r="E17" s="45" t="s">
        <v>466</v>
      </c>
      <c r="F17" s="45">
        <v>20</v>
      </c>
      <c r="G17" s="45" t="s">
        <v>13</v>
      </c>
      <c r="H17" s="73">
        <v>2</v>
      </c>
      <c r="I17" s="45"/>
      <c r="J17" s="52"/>
      <c r="K17" s="60"/>
      <c r="L17" s="52"/>
      <c r="M17" s="60"/>
      <c r="N17" s="52"/>
      <c r="O17" s="60"/>
      <c r="P17" s="52"/>
      <c r="Q17" s="60"/>
      <c r="R17" s="52"/>
      <c r="S17" s="60"/>
      <c r="T17" s="52" t="s">
        <v>419</v>
      </c>
      <c r="U17" s="60"/>
      <c r="V17" s="52"/>
      <c r="W17" s="60"/>
      <c r="X17" s="52"/>
      <c r="Y17" s="60"/>
      <c r="Z17" s="52"/>
      <c r="AA17" s="60"/>
      <c r="AB17" s="52"/>
      <c r="AC17" s="60"/>
      <c r="AD17" s="52"/>
      <c r="AE17" s="60"/>
      <c r="AF17" s="52"/>
      <c r="AG17" s="60"/>
      <c r="AH17" s="52"/>
      <c r="AI17" s="60"/>
      <c r="AJ17" s="52"/>
      <c r="AK17" s="60"/>
      <c r="AL17" s="52"/>
      <c r="AM17" s="60"/>
      <c r="AN17" s="52" t="s">
        <v>419</v>
      </c>
      <c r="AO17" s="60"/>
      <c r="AP17" s="52"/>
      <c r="AQ17" s="60"/>
      <c r="AR17" s="52"/>
      <c r="AS17" s="60"/>
      <c r="AT17" s="52"/>
      <c r="AU17" s="60"/>
      <c r="AV17" s="45"/>
      <c r="AW17" s="56">
        <f t="shared" si="0"/>
        <v>2</v>
      </c>
    </row>
    <row r="18" spans="1:49" ht="13" customHeight="1" x14ac:dyDescent="0.15">
      <c r="A18" s="41" t="s">
        <v>527</v>
      </c>
      <c r="B18" s="42">
        <v>2019</v>
      </c>
      <c r="C18" s="42" t="s">
        <v>414</v>
      </c>
      <c r="D18" s="42" t="s">
        <v>106</v>
      </c>
      <c r="E18" s="43" t="s">
        <v>466</v>
      </c>
      <c r="F18" s="42">
        <v>46</v>
      </c>
      <c r="G18" s="42">
        <v>49</v>
      </c>
      <c r="H18" s="74">
        <v>2</v>
      </c>
      <c r="I18" s="42"/>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t="s">
        <v>419</v>
      </c>
      <c r="AO18" s="53"/>
      <c r="AP18" s="53"/>
      <c r="AQ18" s="53"/>
      <c r="AR18" s="53"/>
      <c r="AS18" s="53"/>
      <c r="AT18" s="53"/>
      <c r="AU18" s="53"/>
      <c r="AV18" s="42"/>
      <c r="AW18" s="57">
        <f t="shared" si="0"/>
        <v>1</v>
      </c>
    </row>
    <row r="19" spans="1:49" ht="13" customHeight="1" x14ac:dyDescent="0.15">
      <c r="A19" s="44" t="s">
        <v>406</v>
      </c>
      <c r="B19" s="45">
        <v>2014</v>
      </c>
      <c r="C19" s="45" t="s">
        <v>404</v>
      </c>
      <c r="D19" s="45" t="s">
        <v>417</v>
      </c>
      <c r="E19" s="45" t="s">
        <v>466</v>
      </c>
      <c r="F19" s="45">
        <v>1</v>
      </c>
      <c r="G19" s="45">
        <v>1</v>
      </c>
      <c r="H19" s="73">
        <v>3</v>
      </c>
      <c r="I19" s="45"/>
      <c r="J19" s="52" t="s">
        <v>419</v>
      </c>
      <c r="K19" s="60"/>
      <c r="L19" s="52"/>
      <c r="M19" s="60"/>
      <c r="N19" s="52"/>
      <c r="O19" s="60"/>
      <c r="P19" s="52"/>
      <c r="Q19" s="60"/>
      <c r="R19" s="52"/>
      <c r="S19" s="60"/>
      <c r="T19" s="52"/>
      <c r="U19" s="60"/>
      <c r="V19" s="52"/>
      <c r="W19" s="60"/>
      <c r="X19" s="52"/>
      <c r="Y19" s="60"/>
      <c r="Z19" s="52"/>
      <c r="AA19" s="60"/>
      <c r="AB19" s="52"/>
      <c r="AC19" s="60"/>
      <c r="AD19" s="52"/>
      <c r="AE19" s="60"/>
      <c r="AF19" s="52"/>
      <c r="AG19" s="60"/>
      <c r="AH19" s="52"/>
      <c r="AI19" s="60"/>
      <c r="AJ19" s="52"/>
      <c r="AK19" s="60"/>
      <c r="AL19" s="52"/>
      <c r="AM19" s="60"/>
      <c r="AN19" s="52"/>
      <c r="AO19" s="60"/>
      <c r="AP19" s="52"/>
      <c r="AQ19" s="60"/>
      <c r="AR19" s="52"/>
      <c r="AS19" s="60"/>
      <c r="AT19" s="52"/>
      <c r="AU19" s="60"/>
      <c r="AV19" s="45"/>
      <c r="AW19" s="56">
        <f t="shared" si="0"/>
        <v>1</v>
      </c>
    </row>
    <row r="20" spans="1:49" ht="13" customHeight="1" x14ac:dyDescent="0.15">
      <c r="A20" s="41" t="s">
        <v>412</v>
      </c>
      <c r="B20" s="42">
        <v>2015</v>
      </c>
      <c r="C20" s="42" t="s">
        <v>413</v>
      </c>
      <c r="D20" s="42" t="s">
        <v>417</v>
      </c>
      <c r="E20" s="43" t="s">
        <v>466</v>
      </c>
      <c r="F20" s="42">
        <v>18</v>
      </c>
      <c r="G20" s="42">
        <v>26</v>
      </c>
      <c r="H20" s="74">
        <v>3</v>
      </c>
      <c r="I20" s="42"/>
      <c r="J20" s="53" t="s">
        <v>419</v>
      </c>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42"/>
      <c r="AW20" s="57">
        <f t="shared" si="0"/>
        <v>1</v>
      </c>
    </row>
    <row r="21" spans="1:49" ht="13" customHeight="1" x14ac:dyDescent="0.15">
      <c r="A21" s="44" t="s">
        <v>496</v>
      </c>
      <c r="B21" s="45">
        <v>2017</v>
      </c>
      <c r="C21" s="45" t="s">
        <v>413</v>
      </c>
      <c r="D21" s="45" t="s">
        <v>124</v>
      </c>
      <c r="E21" s="45" t="s">
        <v>466</v>
      </c>
      <c r="F21" s="45" t="s">
        <v>13</v>
      </c>
      <c r="G21" s="45">
        <v>18</v>
      </c>
      <c r="H21" s="73">
        <v>2</v>
      </c>
      <c r="I21" s="45"/>
      <c r="J21" s="52"/>
      <c r="K21" s="60"/>
      <c r="L21" s="52"/>
      <c r="M21" s="60"/>
      <c r="N21" s="52"/>
      <c r="O21" s="60"/>
      <c r="P21" s="52"/>
      <c r="Q21" s="60"/>
      <c r="R21" s="52"/>
      <c r="S21" s="60"/>
      <c r="T21" s="52"/>
      <c r="U21" s="60"/>
      <c r="V21" s="52"/>
      <c r="W21" s="60"/>
      <c r="X21" s="52"/>
      <c r="Y21" s="60"/>
      <c r="Z21" s="52"/>
      <c r="AA21" s="60"/>
      <c r="AB21" s="52"/>
      <c r="AC21" s="60"/>
      <c r="AD21" s="52"/>
      <c r="AE21" s="60"/>
      <c r="AF21" s="52"/>
      <c r="AG21" s="60" t="s">
        <v>419</v>
      </c>
      <c r="AH21" s="52"/>
      <c r="AI21" s="60"/>
      <c r="AJ21" s="52"/>
      <c r="AK21" s="60"/>
      <c r="AL21" s="52"/>
      <c r="AM21" s="60"/>
      <c r="AN21" s="52"/>
      <c r="AO21" s="60"/>
      <c r="AP21" s="52"/>
      <c r="AQ21" s="60"/>
      <c r="AR21" s="52"/>
      <c r="AS21" s="60"/>
      <c r="AT21" s="52"/>
      <c r="AU21" s="60"/>
      <c r="AV21" s="45"/>
      <c r="AW21" s="56">
        <f t="shared" si="0"/>
        <v>1</v>
      </c>
    </row>
    <row r="22" spans="1:49" s="78" customFormat="1" ht="3" customHeight="1" x14ac:dyDescent="0.15">
      <c r="A22" s="46"/>
      <c r="B22" s="47"/>
      <c r="C22" s="47"/>
      <c r="D22" s="47"/>
      <c r="E22" s="76"/>
      <c r="F22" s="47"/>
      <c r="G22" s="47"/>
      <c r="H22" s="75"/>
      <c r="I22" s="47"/>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47"/>
      <c r="AW22" s="77"/>
    </row>
    <row r="23" spans="1:49" x14ac:dyDescent="0.15">
      <c r="A23" s="62" t="s">
        <v>537</v>
      </c>
      <c r="B23" s="63"/>
      <c r="C23" s="63"/>
      <c r="D23" s="63"/>
      <c r="E23" s="64"/>
      <c r="F23" s="63"/>
      <c r="G23" s="63">
        <f>SUM(G2:G21)</f>
        <v>480</v>
      </c>
      <c r="H23" s="71">
        <f>SUM(H2:H21)/20</f>
        <v>2.31</v>
      </c>
      <c r="I23" s="63"/>
      <c r="J23" s="65">
        <f t="shared" ref="J23:AU23" si="1">COUNTIF(J2:J21,"x")</f>
        <v>8</v>
      </c>
      <c r="K23" s="65">
        <f t="shared" si="1"/>
        <v>0</v>
      </c>
      <c r="L23" s="65">
        <f t="shared" si="1"/>
        <v>0</v>
      </c>
      <c r="M23" s="65">
        <f t="shared" si="1"/>
        <v>0</v>
      </c>
      <c r="N23" s="65">
        <f t="shared" si="1"/>
        <v>1</v>
      </c>
      <c r="O23" s="65">
        <f t="shared" si="1"/>
        <v>0</v>
      </c>
      <c r="P23" s="65">
        <f t="shared" si="1"/>
        <v>0</v>
      </c>
      <c r="Q23" s="65">
        <f t="shared" si="1"/>
        <v>0</v>
      </c>
      <c r="R23" s="65">
        <f t="shared" si="1"/>
        <v>0</v>
      </c>
      <c r="S23" s="65">
        <f t="shared" si="1"/>
        <v>0</v>
      </c>
      <c r="T23" s="65">
        <f t="shared" si="1"/>
        <v>5</v>
      </c>
      <c r="U23" s="65">
        <f t="shared" si="1"/>
        <v>0</v>
      </c>
      <c r="V23" s="65">
        <f t="shared" si="1"/>
        <v>1</v>
      </c>
      <c r="W23" s="65">
        <f t="shared" si="1"/>
        <v>0</v>
      </c>
      <c r="X23" s="65">
        <f t="shared" si="1"/>
        <v>0</v>
      </c>
      <c r="Y23" s="65">
        <f t="shared" si="1"/>
        <v>0</v>
      </c>
      <c r="Z23" s="65">
        <f t="shared" si="1"/>
        <v>0</v>
      </c>
      <c r="AA23" s="65">
        <f t="shared" si="1"/>
        <v>0</v>
      </c>
      <c r="AB23" s="65">
        <f t="shared" si="1"/>
        <v>0</v>
      </c>
      <c r="AC23" s="65">
        <f t="shared" si="1"/>
        <v>0</v>
      </c>
      <c r="AD23" s="65">
        <f t="shared" si="1"/>
        <v>0</v>
      </c>
      <c r="AE23" s="65">
        <f t="shared" si="1"/>
        <v>1</v>
      </c>
      <c r="AF23" s="65">
        <f t="shared" si="1"/>
        <v>0</v>
      </c>
      <c r="AG23" s="65">
        <f t="shared" si="1"/>
        <v>1</v>
      </c>
      <c r="AH23" s="65">
        <f t="shared" si="1"/>
        <v>0</v>
      </c>
      <c r="AI23" s="65">
        <f t="shared" si="1"/>
        <v>0</v>
      </c>
      <c r="AJ23" s="65">
        <f t="shared" si="1"/>
        <v>0</v>
      </c>
      <c r="AK23" s="65">
        <f t="shared" si="1"/>
        <v>0</v>
      </c>
      <c r="AL23" s="65">
        <f t="shared" si="1"/>
        <v>0</v>
      </c>
      <c r="AM23" s="65">
        <f t="shared" si="1"/>
        <v>0</v>
      </c>
      <c r="AN23" s="65">
        <f t="shared" si="1"/>
        <v>8</v>
      </c>
      <c r="AO23" s="65">
        <f t="shared" si="1"/>
        <v>0</v>
      </c>
      <c r="AP23" s="65">
        <f t="shared" si="1"/>
        <v>0</v>
      </c>
      <c r="AQ23" s="65">
        <f t="shared" si="1"/>
        <v>0</v>
      </c>
      <c r="AR23" s="65">
        <f t="shared" si="1"/>
        <v>0</v>
      </c>
      <c r="AS23" s="65">
        <f t="shared" si="1"/>
        <v>0</v>
      </c>
      <c r="AT23" s="65">
        <f t="shared" si="1"/>
        <v>0</v>
      </c>
      <c r="AU23" s="65">
        <f t="shared" si="1"/>
        <v>0</v>
      </c>
      <c r="AV23" s="63"/>
      <c r="AW23" s="40">
        <f>SUM(AW2:AW21)</f>
        <v>25</v>
      </c>
    </row>
  </sheetData>
  <conditionalFormatting sqref="J23:AU23">
    <cfRule type="cellIs" dxfId="1" priority="1" operator="equal">
      <formula>"x"</formula>
    </cfRule>
  </conditionalFormatting>
  <conditionalFormatting sqref="J2:AU22">
    <cfRule type="cellIs" dxfId="0" priority="3" operator="equal">
      <formula>"x"</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5BE3A-DC21-2742-85B5-B2B611ED3A75}">
  <dimension ref="A1:AW38"/>
  <sheetViews>
    <sheetView zoomScale="160" zoomScaleNormal="160" workbookViewId="0">
      <selection activeCell="AD38" sqref="AD38"/>
    </sheetView>
  </sheetViews>
  <sheetFormatPr baseColWidth="10" defaultColWidth="10.83203125" defaultRowHeight="13" x14ac:dyDescent="0.15"/>
  <cols>
    <col min="1" max="1" width="14.1640625" style="38" bestFit="1" customWidth="1"/>
    <col min="2" max="2" width="3.5" style="37" bestFit="1" customWidth="1"/>
    <col min="3" max="3" width="8.1640625" bestFit="1" customWidth="1"/>
    <col min="4" max="4" width="7.5" bestFit="1" customWidth="1"/>
    <col min="5" max="5" width="6.6640625" bestFit="1" customWidth="1"/>
    <col min="6" max="6" width="5.33203125" customWidth="1"/>
    <col min="7" max="7" width="4.83203125" bestFit="1" customWidth="1"/>
    <col min="8" max="8" width="5" bestFit="1" customWidth="1"/>
    <col min="9" max="9" width="0.6640625" customWidth="1"/>
    <col min="10" max="47" width="2.33203125" customWidth="1"/>
    <col min="48" max="48" width="0.5" customWidth="1"/>
    <col min="49" max="49" width="2.33203125" customWidth="1"/>
  </cols>
  <sheetData>
    <row r="1" spans="1:49" s="36" customFormat="1" ht="96" x14ac:dyDescent="0.15">
      <c r="A1" s="121" t="s">
        <v>534</v>
      </c>
      <c r="B1" s="122" t="s">
        <v>0</v>
      </c>
      <c r="C1" s="122" t="s">
        <v>400</v>
      </c>
      <c r="D1" s="122" t="s">
        <v>403</v>
      </c>
      <c r="E1" s="122" t="s">
        <v>402</v>
      </c>
      <c r="F1" s="122" t="s">
        <v>401</v>
      </c>
      <c r="G1" s="122" t="s">
        <v>468</v>
      </c>
      <c r="H1" s="123" t="s">
        <v>418</v>
      </c>
      <c r="I1" s="124" t="s">
        <v>293</v>
      </c>
      <c r="J1" s="125" t="s">
        <v>374</v>
      </c>
      <c r="K1" s="126" t="s">
        <v>361</v>
      </c>
      <c r="L1" s="127" t="s">
        <v>362</v>
      </c>
      <c r="M1" s="126" t="s">
        <v>388</v>
      </c>
      <c r="N1" s="125" t="s">
        <v>389</v>
      </c>
      <c r="O1" s="126" t="s">
        <v>381</v>
      </c>
      <c r="P1" s="125" t="s">
        <v>382</v>
      </c>
      <c r="Q1" s="126" t="s">
        <v>376</v>
      </c>
      <c r="R1" s="127" t="s">
        <v>368</v>
      </c>
      <c r="S1" s="126" t="s">
        <v>377</v>
      </c>
      <c r="T1" s="125" t="s">
        <v>390</v>
      </c>
      <c r="U1" s="126" t="s">
        <v>363</v>
      </c>
      <c r="V1" s="125" t="s">
        <v>378</v>
      </c>
      <c r="W1" s="126" t="s">
        <v>375</v>
      </c>
      <c r="X1" s="127" t="s">
        <v>369</v>
      </c>
      <c r="Y1" s="126" t="s">
        <v>371</v>
      </c>
      <c r="Z1" s="125" t="s">
        <v>391</v>
      </c>
      <c r="AA1" s="126" t="s">
        <v>394</v>
      </c>
      <c r="AB1" s="125" t="s">
        <v>365</v>
      </c>
      <c r="AC1" s="126" t="s">
        <v>383</v>
      </c>
      <c r="AD1" s="127" t="s">
        <v>372</v>
      </c>
      <c r="AE1" s="126" t="s">
        <v>379</v>
      </c>
      <c r="AF1" s="125" t="s">
        <v>395</v>
      </c>
      <c r="AG1" s="126" t="s">
        <v>384</v>
      </c>
      <c r="AH1" s="125" t="s">
        <v>366</v>
      </c>
      <c r="AI1" s="126" t="s">
        <v>392</v>
      </c>
      <c r="AJ1" s="125" t="s">
        <v>373</v>
      </c>
      <c r="AK1" s="126" t="s">
        <v>385</v>
      </c>
      <c r="AL1" s="127" t="s">
        <v>364</v>
      </c>
      <c r="AM1" s="126" t="s">
        <v>370</v>
      </c>
      <c r="AN1" s="125" t="s">
        <v>396</v>
      </c>
      <c r="AO1" s="126" t="s">
        <v>386</v>
      </c>
      <c r="AP1" s="125" t="s">
        <v>387</v>
      </c>
      <c r="AQ1" s="126" t="s">
        <v>380</v>
      </c>
      <c r="AR1" s="127" t="s">
        <v>397</v>
      </c>
      <c r="AS1" s="126" t="s">
        <v>367</v>
      </c>
      <c r="AT1" s="125" t="s">
        <v>360</v>
      </c>
      <c r="AU1" s="126" t="s">
        <v>393</v>
      </c>
      <c r="AV1" s="124" t="s">
        <v>541</v>
      </c>
      <c r="AW1" s="128" t="s">
        <v>535</v>
      </c>
    </row>
    <row r="2" spans="1:49" ht="13" customHeight="1" x14ac:dyDescent="0.15">
      <c r="A2" s="48" t="s">
        <v>458</v>
      </c>
      <c r="B2" s="49">
        <v>2014</v>
      </c>
      <c r="C2" s="49" t="s">
        <v>435</v>
      </c>
      <c r="D2" s="49" t="s">
        <v>106</v>
      </c>
      <c r="E2" s="50" t="s">
        <v>466</v>
      </c>
      <c r="F2" s="49" t="s">
        <v>13</v>
      </c>
      <c r="G2" s="49">
        <v>10</v>
      </c>
      <c r="H2" s="72" t="s">
        <v>13</v>
      </c>
      <c r="I2" s="49"/>
      <c r="J2" s="51"/>
      <c r="K2" s="51"/>
      <c r="L2" s="51"/>
      <c r="M2" s="51"/>
      <c r="N2" s="51"/>
      <c r="O2" s="51"/>
      <c r="P2" s="51"/>
      <c r="Q2" s="51"/>
      <c r="R2" s="51"/>
      <c r="S2" s="51"/>
      <c r="T2" s="51"/>
      <c r="U2" s="51"/>
      <c r="V2" s="51" t="s">
        <v>419</v>
      </c>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49"/>
      <c r="AW2" s="55">
        <f>COUNTIF(J2:AU2,"x")</f>
        <v>1</v>
      </c>
    </row>
    <row r="3" spans="1:49" ht="13" customHeight="1" x14ac:dyDescent="0.15">
      <c r="A3" s="44" t="s">
        <v>507</v>
      </c>
      <c r="B3" s="45">
        <v>2017</v>
      </c>
      <c r="C3" s="45" t="s">
        <v>435</v>
      </c>
      <c r="D3" s="45" t="s">
        <v>124</v>
      </c>
      <c r="E3" s="45" t="s">
        <v>467</v>
      </c>
      <c r="F3" s="45">
        <v>35</v>
      </c>
      <c r="G3" s="45">
        <v>34</v>
      </c>
      <c r="H3" s="73">
        <v>3</v>
      </c>
      <c r="I3" s="45"/>
      <c r="J3" s="52"/>
      <c r="K3" s="60"/>
      <c r="L3" s="52"/>
      <c r="M3" s="60"/>
      <c r="N3" s="52"/>
      <c r="O3" s="60"/>
      <c r="P3" s="52"/>
      <c r="Q3" s="60"/>
      <c r="R3" s="52"/>
      <c r="S3" s="60"/>
      <c r="T3" s="52"/>
      <c r="U3" s="60"/>
      <c r="V3" s="52"/>
      <c r="W3" s="60"/>
      <c r="X3" s="52"/>
      <c r="Y3" s="60"/>
      <c r="Z3" s="52"/>
      <c r="AA3" s="60"/>
      <c r="AB3" s="52"/>
      <c r="AC3" s="60"/>
      <c r="AD3" s="52"/>
      <c r="AE3" s="60"/>
      <c r="AF3" s="52"/>
      <c r="AG3" s="60" t="s">
        <v>419</v>
      </c>
      <c r="AH3" s="52"/>
      <c r="AI3" s="60"/>
      <c r="AJ3" s="52"/>
      <c r="AK3" s="60"/>
      <c r="AL3" s="52"/>
      <c r="AM3" s="60"/>
      <c r="AN3" s="52"/>
      <c r="AO3" s="60"/>
      <c r="AP3" s="52"/>
      <c r="AQ3" s="60"/>
      <c r="AR3" s="52"/>
      <c r="AS3" s="60"/>
      <c r="AT3" s="52"/>
      <c r="AU3" s="60"/>
      <c r="AV3" s="45"/>
      <c r="AW3" s="56">
        <f t="shared" ref="AW3:AW30" si="0">COUNTIF(J3:AU3,"x")</f>
        <v>1</v>
      </c>
    </row>
    <row r="4" spans="1:49" ht="13" customHeight="1" x14ac:dyDescent="0.15">
      <c r="A4" s="41" t="s">
        <v>426</v>
      </c>
      <c r="B4" s="42">
        <v>2009</v>
      </c>
      <c r="C4" s="42" t="s">
        <v>435</v>
      </c>
      <c r="D4" s="42" t="s">
        <v>106</v>
      </c>
      <c r="E4" s="43" t="s">
        <v>467</v>
      </c>
      <c r="F4" s="42" t="s">
        <v>13</v>
      </c>
      <c r="G4" s="42">
        <v>15</v>
      </c>
      <c r="H4" s="74">
        <v>2</v>
      </c>
      <c r="I4" s="42"/>
      <c r="J4" s="53"/>
      <c r="K4" s="53"/>
      <c r="L4" s="53" t="s">
        <v>419</v>
      </c>
      <c r="M4" s="53"/>
      <c r="N4" s="53"/>
      <c r="O4" s="53"/>
      <c r="P4" s="53"/>
      <c r="Q4" s="53"/>
      <c r="R4" s="53"/>
      <c r="S4" s="53"/>
      <c r="T4" s="53"/>
      <c r="U4" s="53"/>
      <c r="V4" s="53"/>
      <c r="W4" s="53"/>
      <c r="X4" s="53" t="s">
        <v>419</v>
      </c>
      <c r="Y4" s="53"/>
      <c r="Z4" s="53"/>
      <c r="AA4" s="53"/>
      <c r="AB4" s="53"/>
      <c r="AC4" s="53"/>
      <c r="AD4" s="53"/>
      <c r="AE4" s="53"/>
      <c r="AF4" s="53"/>
      <c r="AG4" s="53"/>
      <c r="AH4" s="53"/>
      <c r="AI4" s="53"/>
      <c r="AJ4" s="53"/>
      <c r="AK4" s="53"/>
      <c r="AL4" s="53"/>
      <c r="AM4" s="53" t="s">
        <v>419</v>
      </c>
      <c r="AN4" s="53"/>
      <c r="AO4" s="53"/>
      <c r="AP4" s="53"/>
      <c r="AQ4" s="53"/>
      <c r="AR4" s="53"/>
      <c r="AS4" s="53"/>
      <c r="AT4" s="53"/>
      <c r="AU4" s="53"/>
      <c r="AV4" s="42"/>
      <c r="AW4" s="57">
        <f t="shared" si="0"/>
        <v>3</v>
      </c>
    </row>
    <row r="5" spans="1:49" ht="13" customHeight="1" x14ac:dyDescent="0.15">
      <c r="A5" s="44" t="s">
        <v>488</v>
      </c>
      <c r="B5" s="45">
        <v>2018</v>
      </c>
      <c r="C5" s="45" t="s">
        <v>435</v>
      </c>
      <c r="D5" s="45" t="s">
        <v>489</v>
      </c>
      <c r="E5" s="45" t="s">
        <v>467</v>
      </c>
      <c r="F5" s="45" t="s">
        <v>13</v>
      </c>
      <c r="G5" s="45">
        <v>36</v>
      </c>
      <c r="H5" s="73">
        <v>1</v>
      </c>
      <c r="I5" s="45"/>
      <c r="J5" s="52"/>
      <c r="K5" s="60"/>
      <c r="L5" s="52"/>
      <c r="M5" s="60"/>
      <c r="N5" s="52"/>
      <c r="O5" s="60"/>
      <c r="P5" s="52"/>
      <c r="Q5" s="60"/>
      <c r="R5" s="52"/>
      <c r="S5" s="60"/>
      <c r="T5" s="52"/>
      <c r="U5" s="60"/>
      <c r="V5" s="52"/>
      <c r="W5" s="60"/>
      <c r="X5" s="52"/>
      <c r="Y5" s="60"/>
      <c r="Z5" s="52" t="s">
        <v>419</v>
      </c>
      <c r="AA5" s="60"/>
      <c r="AB5" s="52"/>
      <c r="AC5" s="60"/>
      <c r="AD5" s="52"/>
      <c r="AE5" s="60"/>
      <c r="AF5" s="52"/>
      <c r="AG5" s="60"/>
      <c r="AH5" s="52"/>
      <c r="AI5" s="60"/>
      <c r="AJ5" s="52"/>
      <c r="AK5" s="60"/>
      <c r="AL5" s="52"/>
      <c r="AM5" s="60"/>
      <c r="AN5" s="52"/>
      <c r="AO5" s="60"/>
      <c r="AP5" s="52"/>
      <c r="AQ5" s="60"/>
      <c r="AR5" s="52"/>
      <c r="AS5" s="60"/>
      <c r="AT5" s="52"/>
      <c r="AU5" s="60"/>
      <c r="AV5" s="45"/>
      <c r="AW5" s="56">
        <f t="shared" si="0"/>
        <v>1</v>
      </c>
    </row>
    <row r="6" spans="1:49" ht="13" customHeight="1" x14ac:dyDescent="0.15">
      <c r="A6" s="41" t="s">
        <v>455</v>
      </c>
      <c r="B6" s="42">
        <v>2010</v>
      </c>
      <c r="C6" s="42" t="s">
        <v>435</v>
      </c>
      <c r="D6" s="42" t="s">
        <v>102</v>
      </c>
      <c r="E6" s="43" t="s">
        <v>467</v>
      </c>
      <c r="F6" s="42" t="s">
        <v>13</v>
      </c>
      <c r="G6" s="42">
        <v>142</v>
      </c>
      <c r="H6" s="74">
        <v>3</v>
      </c>
      <c r="I6" s="42"/>
      <c r="J6" s="53"/>
      <c r="K6" s="53"/>
      <c r="L6" s="53"/>
      <c r="M6" s="53"/>
      <c r="N6" s="53"/>
      <c r="O6" s="53"/>
      <c r="P6" s="53"/>
      <c r="Q6" s="53"/>
      <c r="R6" s="53"/>
      <c r="S6" s="53"/>
      <c r="T6" s="53"/>
      <c r="U6" s="53"/>
      <c r="V6" s="53"/>
      <c r="W6" s="53"/>
      <c r="X6" s="53"/>
      <c r="Y6" s="53" t="s">
        <v>419</v>
      </c>
      <c r="Z6" s="53"/>
      <c r="AA6" s="53" t="s">
        <v>419</v>
      </c>
      <c r="AB6" s="53"/>
      <c r="AC6" s="53"/>
      <c r="AD6" s="53" t="s">
        <v>419</v>
      </c>
      <c r="AE6" s="53"/>
      <c r="AF6" s="53"/>
      <c r="AG6" s="53"/>
      <c r="AH6" s="53"/>
      <c r="AI6" s="53" t="s">
        <v>419</v>
      </c>
      <c r="AJ6" s="53"/>
      <c r="AK6" s="53"/>
      <c r="AL6" s="53"/>
      <c r="AM6" s="53" t="s">
        <v>419</v>
      </c>
      <c r="AN6" s="53"/>
      <c r="AO6" s="53"/>
      <c r="AP6" s="53"/>
      <c r="AQ6" s="53"/>
      <c r="AR6" s="53"/>
      <c r="AS6" s="53"/>
      <c r="AT6" s="53"/>
      <c r="AU6" s="53"/>
      <c r="AV6" s="42"/>
      <c r="AW6" s="57">
        <f t="shared" si="0"/>
        <v>5</v>
      </c>
    </row>
    <row r="7" spans="1:49" ht="13" customHeight="1" x14ac:dyDescent="0.15">
      <c r="A7" s="44" t="s">
        <v>501</v>
      </c>
      <c r="B7" s="45">
        <v>2009</v>
      </c>
      <c r="C7" s="45" t="s">
        <v>435</v>
      </c>
      <c r="D7" s="45" t="s">
        <v>106</v>
      </c>
      <c r="E7" s="45" t="s">
        <v>466</v>
      </c>
      <c r="F7" s="45">
        <v>123</v>
      </c>
      <c r="G7" s="45">
        <v>123</v>
      </c>
      <c r="H7" s="73">
        <v>5</v>
      </c>
      <c r="I7" s="45"/>
      <c r="J7" s="52"/>
      <c r="K7" s="60"/>
      <c r="L7" s="52"/>
      <c r="M7" s="60"/>
      <c r="N7" s="52"/>
      <c r="O7" s="60"/>
      <c r="P7" s="52"/>
      <c r="Q7" s="60"/>
      <c r="R7" s="52"/>
      <c r="S7" s="60"/>
      <c r="T7" s="52"/>
      <c r="U7" s="60"/>
      <c r="V7" s="52"/>
      <c r="W7" s="60"/>
      <c r="X7" s="52"/>
      <c r="Y7" s="60"/>
      <c r="Z7" s="52"/>
      <c r="AA7" s="60"/>
      <c r="AB7" s="52"/>
      <c r="AC7" s="60"/>
      <c r="AD7" s="52"/>
      <c r="AE7" s="60" t="s">
        <v>419</v>
      </c>
      <c r="AF7" s="52"/>
      <c r="AG7" s="60"/>
      <c r="AH7" s="52"/>
      <c r="AI7" s="60"/>
      <c r="AJ7" s="52"/>
      <c r="AK7" s="60"/>
      <c r="AL7" s="52"/>
      <c r="AM7" s="60"/>
      <c r="AN7" s="52"/>
      <c r="AO7" s="60"/>
      <c r="AP7" s="52"/>
      <c r="AQ7" s="60"/>
      <c r="AR7" s="52"/>
      <c r="AS7" s="60"/>
      <c r="AT7" s="52"/>
      <c r="AU7" s="60"/>
      <c r="AV7" s="45"/>
      <c r="AW7" s="56">
        <f t="shared" si="0"/>
        <v>1</v>
      </c>
    </row>
    <row r="8" spans="1:49" ht="13" customHeight="1" x14ac:dyDescent="0.15">
      <c r="A8" s="41" t="s">
        <v>448</v>
      </c>
      <c r="B8" s="42">
        <v>2013</v>
      </c>
      <c r="C8" s="42" t="s">
        <v>435</v>
      </c>
      <c r="D8" s="42" t="s">
        <v>40</v>
      </c>
      <c r="E8" s="43" t="s">
        <v>467</v>
      </c>
      <c r="F8" s="42" t="s">
        <v>13</v>
      </c>
      <c r="G8" s="42">
        <v>36</v>
      </c>
      <c r="H8" s="74">
        <v>2</v>
      </c>
      <c r="I8" s="42"/>
      <c r="J8" s="53"/>
      <c r="K8" s="53"/>
      <c r="L8" s="53"/>
      <c r="M8" s="53"/>
      <c r="N8" s="53"/>
      <c r="O8" s="53"/>
      <c r="P8" s="53"/>
      <c r="Q8" s="53"/>
      <c r="R8" s="53"/>
      <c r="S8" s="53"/>
      <c r="T8" s="53"/>
      <c r="U8" s="53"/>
      <c r="V8" s="53"/>
      <c r="W8" s="53"/>
      <c r="X8" s="53"/>
      <c r="Y8" s="53"/>
      <c r="Z8" s="53" t="s">
        <v>419</v>
      </c>
      <c r="AA8" s="53"/>
      <c r="AB8" s="53"/>
      <c r="AC8" s="53"/>
      <c r="AD8" s="53"/>
      <c r="AE8" s="53"/>
      <c r="AF8" s="53"/>
      <c r="AG8" s="53"/>
      <c r="AH8" s="53"/>
      <c r="AI8" s="53"/>
      <c r="AJ8" s="53"/>
      <c r="AK8" s="53"/>
      <c r="AL8" s="53"/>
      <c r="AM8" s="53"/>
      <c r="AN8" s="53"/>
      <c r="AO8" s="53"/>
      <c r="AP8" s="53"/>
      <c r="AQ8" s="53"/>
      <c r="AR8" s="53"/>
      <c r="AS8" s="53"/>
      <c r="AT8" s="53"/>
      <c r="AU8" s="53"/>
      <c r="AV8" s="42"/>
      <c r="AW8" s="57">
        <f t="shared" si="0"/>
        <v>1</v>
      </c>
    </row>
    <row r="9" spans="1:49" ht="13" customHeight="1" x14ac:dyDescent="0.15">
      <c r="A9" s="44" t="s">
        <v>448</v>
      </c>
      <c r="B9" s="45">
        <v>2014</v>
      </c>
      <c r="C9" s="45" t="s">
        <v>435</v>
      </c>
      <c r="D9" s="45" t="s">
        <v>40</v>
      </c>
      <c r="E9" s="45" t="s">
        <v>467</v>
      </c>
      <c r="F9" s="45" t="s">
        <v>13</v>
      </c>
      <c r="G9" s="45">
        <v>41</v>
      </c>
      <c r="H9" s="73">
        <v>3</v>
      </c>
      <c r="I9" s="45"/>
      <c r="J9" s="52"/>
      <c r="K9" s="60"/>
      <c r="L9" s="52"/>
      <c r="M9" s="60"/>
      <c r="N9" s="52"/>
      <c r="O9" s="60"/>
      <c r="P9" s="52"/>
      <c r="Q9" s="60"/>
      <c r="R9" s="52"/>
      <c r="S9" s="60"/>
      <c r="T9" s="52"/>
      <c r="U9" s="60"/>
      <c r="V9" s="52"/>
      <c r="W9" s="60"/>
      <c r="X9" s="52"/>
      <c r="Y9" s="60"/>
      <c r="Z9" s="52" t="s">
        <v>419</v>
      </c>
      <c r="AA9" s="60"/>
      <c r="AB9" s="52"/>
      <c r="AC9" s="60"/>
      <c r="AD9" s="52"/>
      <c r="AE9" s="60"/>
      <c r="AF9" s="52"/>
      <c r="AG9" s="60"/>
      <c r="AH9" s="52"/>
      <c r="AI9" s="60"/>
      <c r="AJ9" s="52"/>
      <c r="AK9" s="60"/>
      <c r="AL9" s="52"/>
      <c r="AM9" s="60"/>
      <c r="AN9" s="52"/>
      <c r="AO9" s="60"/>
      <c r="AP9" s="52"/>
      <c r="AQ9" s="60"/>
      <c r="AR9" s="52"/>
      <c r="AS9" s="60"/>
      <c r="AT9" s="52"/>
      <c r="AU9" s="60"/>
      <c r="AV9" s="45"/>
      <c r="AW9" s="56">
        <f t="shared" si="0"/>
        <v>1</v>
      </c>
    </row>
    <row r="10" spans="1:49" ht="13" customHeight="1" x14ac:dyDescent="0.15">
      <c r="A10" s="41" t="s">
        <v>448</v>
      </c>
      <c r="B10" s="42">
        <v>2018</v>
      </c>
      <c r="C10" s="42" t="s">
        <v>435</v>
      </c>
      <c r="D10" s="42" t="s">
        <v>106</v>
      </c>
      <c r="E10" s="43" t="s">
        <v>466</v>
      </c>
      <c r="F10" s="42">
        <v>25</v>
      </c>
      <c r="G10" s="42">
        <v>30</v>
      </c>
      <c r="H10" s="74">
        <v>1</v>
      </c>
      <c r="I10" s="42"/>
      <c r="J10" s="53"/>
      <c r="K10" s="53"/>
      <c r="L10" s="53"/>
      <c r="M10" s="53"/>
      <c r="N10" s="53"/>
      <c r="O10" s="53"/>
      <c r="P10" s="53"/>
      <c r="Q10" s="53"/>
      <c r="R10" s="53"/>
      <c r="S10" s="53"/>
      <c r="T10" s="53" t="s">
        <v>419</v>
      </c>
      <c r="U10" s="53"/>
      <c r="V10" s="53"/>
      <c r="W10" s="53"/>
      <c r="X10" s="53"/>
      <c r="Y10" s="53"/>
      <c r="Z10" s="53"/>
      <c r="AA10" s="53"/>
      <c r="AB10" s="53"/>
      <c r="AC10" s="53"/>
      <c r="AD10" s="53"/>
      <c r="AE10" s="53"/>
      <c r="AF10" s="53"/>
      <c r="AG10" s="53"/>
      <c r="AH10" s="53"/>
      <c r="AI10" s="53"/>
      <c r="AJ10" s="53"/>
      <c r="AK10" s="53"/>
      <c r="AL10" s="53"/>
      <c r="AM10" s="53"/>
      <c r="AN10" s="53" t="s">
        <v>419</v>
      </c>
      <c r="AO10" s="53"/>
      <c r="AP10" s="53"/>
      <c r="AQ10" s="53"/>
      <c r="AR10" s="53"/>
      <c r="AS10" s="53"/>
      <c r="AT10" s="53"/>
      <c r="AU10" s="53"/>
      <c r="AV10" s="42"/>
      <c r="AW10" s="57">
        <f t="shared" si="0"/>
        <v>2</v>
      </c>
    </row>
    <row r="11" spans="1:49" ht="13" customHeight="1" x14ac:dyDescent="0.15">
      <c r="A11" s="44" t="s">
        <v>463</v>
      </c>
      <c r="B11" s="45">
        <v>2011</v>
      </c>
      <c r="C11" s="45" t="s">
        <v>435</v>
      </c>
      <c r="D11" s="45" t="s">
        <v>124</v>
      </c>
      <c r="E11" s="45" t="s">
        <v>467</v>
      </c>
      <c r="F11" s="45">
        <v>36</v>
      </c>
      <c r="G11" s="45">
        <v>38</v>
      </c>
      <c r="H11" s="73">
        <v>1</v>
      </c>
      <c r="I11" s="45"/>
      <c r="J11" s="52"/>
      <c r="K11" s="60"/>
      <c r="L11" s="52"/>
      <c r="M11" s="60"/>
      <c r="N11" s="52"/>
      <c r="O11" s="60"/>
      <c r="P11" s="52"/>
      <c r="Q11" s="60"/>
      <c r="R11" s="52"/>
      <c r="S11" s="60"/>
      <c r="T11" s="52"/>
      <c r="U11" s="60"/>
      <c r="V11" s="52"/>
      <c r="W11" s="60"/>
      <c r="X11" s="52" t="s">
        <v>419</v>
      </c>
      <c r="Y11" s="60"/>
      <c r="Z11" s="52" t="s">
        <v>419</v>
      </c>
      <c r="AA11" s="60"/>
      <c r="AB11" s="52"/>
      <c r="AC11" s="60"/>
      <c r="AD11" s="52"/>
      <c r="AE11" s="60"/>
      <c r="AF11" s="52"/>
      <c r="AG11" s="60" t="s">
        <v>419</v>
      </c>
      <c r="AH11" s="52"/>
      <c r="AI11" s="60"/>
      <c r="AJ11" s="52"/>
      <c r="AK11" s="60"/>
      <c r="AL11" s="52"/>
      <c r="AM11" s="60"/>
      <c r="AN11" s="52"/>
      <c r="AO11" s="60"/>
      <c r="AP11" s="52"/>
      <c r="AQ11" s="60"/>
      <c r="AR11" s="52"/>
      <c r="AS11" s="60"/>
      <c r="AT11" s="52"/>
      <c r="AU11" s="60"/>
      <c r="AV11" s="45"/>
      <c r="AW11" s="56">
        <f t="shared" si="0"/>
        <v>3</v>
      </c>
    </row>
    <row r="12" spans="1:49" ht="13" customHeight="1" x14ac:dyDescent="0.15">
      <c r="A12" s="41" t="s">
        <v>463</v>
      </c>
      <c r="B12" s="42">
        <v>2012</v>
      </c>
      <c r="C12" s="42" t="s">
        <v>435</v>
      </c>
      <c r="D12" s="42" t="s">
        <v>124</v>
      </c>
      <c r="E12" s="43" t="s">
        <v>467</v>
      </c>
      <c r="F12" s="42" t="s">
        <v>13</v>
      </c>
      <c r="G12" s="42">
        <v>61</v>
      </c>
      <c r="H12" s="74">
        <v>3</v>
      </c>
      <c r="I12" s="42"/>
      <c r="J12" s="53"/>
      <c r="K12" s="53"/>
      <c r="L12" s="53"/>
      <c r="M12" s="53"/>
      <c r="N12" s="53"/>
      <c r="O12" s="53"/>
      <c r="P12" s="53"/>
      <c r="Q12" s="53"/>
      <c r="R12" s="53"/>
      <c r="S12" s="53"/>
      <c r="T12" s="53"/>
      <c r="U12" s="53"/>
      <c r="V12" s="53"/>
      <c r="W12" s="53"/>
      <c r="X12" s="53" t="s">
        <v>419</v>
      </c>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42"/>
      <c r="AW12" s="57">
        <f t="shared" si="0"/>
        <v>1</v>
      </c>
    </row>
    <row r="13" spans="1:49" ht="13" customHeight="1" x14ac:dyDescent="0.15">
      <c r="A13" s="44" t="s">
        <v>459</v>
      </c>
      <c r="B13" s="45">
        <v>2016</v>
      </c>
      <c r="C13" s="45" t="s">
        <v>435</v>
      </c>
      <c r="D13" s="45" t="s">
        <v>124</v>
      </c>
      <c r="E13" s="45" t="s">
        <v>467</v>
      </c>
      <c r="F13" s="45">
        <v>10</v>
      </c>
      <c r="G13" s="45">
        <v>10</v>
      </c>
      <c r="H13" s="73" t="s">
        <v>13</v>
      </c>
      <c r="I13" s="45"/>
      <c r="J13" s="52"/>
      <c r="K13" s="60"/>
      <c r="L13" s="52"/>
      <c r="M13" s="60"/>
      <c r="N13" s="52"/>
      <c r="O13" s="60"/>
      <c r="P13" s="52"/>
      <c r="Q13" s="60"/>
      <c r="R13" s="52"/>
      <c r="S13" s="60"/>
      <c r="T13" s="52"/>
      <c r="U13" s="60"/>
      <c r="V13" s="52" t="s">
        <v>419</v>
      </c>
      <c r="W13" s="60"/>
      <c r="X13" s="52"/>
      <c r="Y13" s="60"/>
      <c r="Z13" s="52"/>
      <c r="AA13" s="60"/>
      <c r="AB13" s="52"/>
      <c r="AC13" s="60"/>
      <c r="AD13" s="52"/>
      <c r="AE13" s="60"/>
      <c r="AF13" s="52"/>
      <c r="AG13" s="60"/>
      <c r="AH13" s="52"/>
      <c r="AI13" s="60"/>
      <c r="AJ13" s="52"/>
      <c r="AK13" s="60"/>
      <c r="AL13" s="52"/>
      <c r="AM13" s="60"/>
      <c r="AN13" s="52"/>
      <c r="AO13" s="60"/>
      <c r="AP13" s="52"/>
      <c r="AQ13" s="60"/>
      <c r="AR13" s="52"/>
      <c r="AS13" s="60"/>
      <c r="AT13" s="52"/>
      <c r="AU13" s="60"/>
      <c r="AV13" s="45"/>
      <c r="AW13" s="56">
        <f t="shared" si="0"/>
        <v>1</v>
      </c>
    </row>
    <row r="14" spans="1:49" ht="13" customHeight="1" x14ac:dyDescent="0.15">
      <c r="A14" s="41" t="s">
        <v>486</v>
      </c>
      <c r="B14" s="42">
        <v>2010</v>
      </c>
      <c r="C14" s="42" t="s">
        <v>435</v>
      </c>
      <c r="D14" s="42" t="s">
        <v>102</v>
      </c>
      <c r="E14" s="43" t="s">
        <v>467</v>
      </c>
      <c r="F14" s="42">
        <v>9</v>
      </c>
      <c r="G14" s="42">
        <v>13</v>
      </c>
      <c r="H14" s="74">
        <v>5</v>
      </c>
      <c r="I14" s="42"/>
      <c r="J14" s="53"/>
      <c r="K14" s="53"/>
      <c r="L14" s="53" t="s">
        <v>419</v>
      </c>
      <c r="M14" s="53"/>
      <c r="N14" s="53"/>
      <c r="O14" s="53"/>
      <c r="P14" s="53"/>
      <c r="Q14" s="53"/>
      <c r="R14" s="53"/>
      <c r="S14" s="53"/>
      <c r="T14" s="53"/>
      <c r="U14" s="53"/>
      <c r="V14" s="53"/>
      <c r="W14" s="53"/>
      <c r="X14" s="53"/>
      <c r="Y14" s="53" t="s">
        <v>419</v>
      </c>
      <c r="Z14" s="53"/>
      <c r="AA14" s="53"/>
      <c r="AB14" s="53"/>
      <c r="AC14" s="53"/>
      <c r="AD14" s="53"/>
      <c r="AE14" s="53" t="s">
        <v>419</v>
      </c>
      <c r="AF14" s="53"/>
      <c r="AG14" s="53"/>
      <c r="AH14" s="53"/>
      <c r="AI14" s="53"/>
      <c r="AJ14" s="53"/>
      <c r="AK14" s="53"/>
      <c r="AL14" s="53"/>
      <c r="AM14" s="53"/>
      <c r="AN14" s="53"/>
      <c r="AO14" s="53"/>
      <c r="AP14" s="53"/>
      <c r="AQ14" s="53"/>
      <c r="AR14" s="53"/>
      <c r="AS14" s="53"/>
      <c r="AT14" s="53"/>
      <c r="AU14" s="53"/>
      <c r="AV14" s="42"/>
      <c r="AW14" s="57">
        <f t="shared" si="0"/>
        <v>3</v>
      </c>
    </row>
    <row r="15" spans="1:49" ht="13" customHeight="1" x14ac:dyDescent="0.15">
      <c r="A15" s="44" t="s">
        <v>460</v>
      </c>
      <c r="B15" s="45">
        <v>2017</v>
      </c>
      <c r="C15" s="45" t="s">
        <v>435</v>
      </c>
      <c r="D15" s="45" t="s">
        <v>106</v>
      </c>
      <c r="E15" s="45" t="s">
        <v>467</v>
      </c>
      <c r="F15" s="45" t="s">
        <v>13</v>
      </c>
      <c r="G15" s="45">
        <v>45</v>
      </c>
      <c r="H15" s="73">
        <v>5.5</v>
      </c>
      <c r="I15" s="45"/>
      <c r="J15" s="52"/>
      <c r="K15" s="60"/>
      <c r="L15" s="52"/>
      <c r="M15" s="60"/>
      <c r="N15" s="52"/>
      <c r="O15" s="60"/>
      <c r="P15" s="52"/>
      <c r="Q15" s="60"/>
      <c r="R15" s="52"/>
      <c r="S15" s="60"/>
      <c r="T15" s="52"/>
      <c r="U15" s="60"/>
      <c r="V15" s="52"/>
      <c r="W15" s="60"/>
      <c r="X15" s="52"/>
      <c r="Y15" s="60"/>
      <c r="Z15" s="52"/>
      <c r="AA15" s="60"/>
      <c r="AB15" s="52"/>
      <c r="AC15" s="60"/>
      <c r="AD15" s="52"/>
      <c r="AE15" s="60"/>
      <c r="AF15" s="52"/>
      <c r="AG15" s="60"/>
      <c r="AH15" s="52"/>
      <c r="AI15" s="60" t="s">
        <v>419</v>
      </c>
      <c r="AJ15" s="52"/>
      <c r="AK15" s="60"/>
      <c r="AL15" s="52"/>
      <c r="AM15" s="60"/>
      <c r="AN15" s="52"/>
      <c r="AO15" s="60"/>
      <c r="AP15" s="52"/>
      <c r="AQ15" s="60"/>
      <c r="AR15" s="52" t="s">
        <v>419</v>
      </c>
      <c r="AS15" s="60"/>
      <c r="AT15" s="52"/>
      <c r="AU15" s="60"/>
      <c r="AV15" s="45"/>
      <c r="AW15" s="56">
        <f t="shared" si="0"/>
        <v>2</v>
      </c>
    </row>
    <row r="16" spans="1:49" ht="13" customHeight="1" x14ac:dyDescent="0.15">
      <c r="A16" s="41" t="s">
        <v>446</v>
      </c>
      <c r="B16" s="42">
        <v>2015</v>
      </c>
      <c r="C16" s="42" t="s">
        <v>435</v>
      </c>
      <c r="D16" s="42" t="s">
        <v>106</v>
      </c>
      <c r="E16" s="43" t="s">
        <v>466</v>
      </c>
      <c r="F16" s="42">
        <v>10</v>
      </c>
      <c r="G16" s="42" t="s">
        <v>13</v>
      </c>
      <c r="H16" s="74">
        <v>1</v>
      </c>
      <c r="I16" s="42"/>
      <c r="J16" s="53"/>
      <c r="K16" s="53"/>
      <c r="L16" s="53"/>
      <c r="M16" s="53"/>
      <c r="N16" s="53"/>
      <c r="O16" s="53"/>
      <c r="P16" s="53"/>
      <c r="Q16" s="53"/>
      <c r="R16" s="53"/>
      <c r="S16" s="53"/>
      <c r="T16" s="53" t="s">
        <v>419</v>
      </c>
      <c r="U16" s="53"/>
      <c r="V16" s="53"/>
      <c r="W16" s="53"/>
      <c r="X16" s="53"/>
      <c r="Y16" s="53"/>
      <c r="Z16" s="53"/>
      <c r="AA16" s="53"/>
      <c r="AB16" s="53"/>
      <c r="AC16" s="53"/>
      <c r="AD16" s="53"/>
      <c r="AE16" s="53"/>
      <c r="AF16" s="53"/>
      <c r="AG16" s="53"/>
      <c r="AH16" s="53"/>
      <c r="AI16" s="53"/>
      <c r="AJ16" s="53"/>
      <c r="AK16" s="53"/>
      <c r="AL16" s="53"/>
      <c r="AM16" s="53"/>
      <c r="AN16" s="53" t="s">
        <v>419</v>
      </c>
      <c r="AO16" s="53"/>
      <c r="AP16" s="53"/>
      <c r="AQ16" s="53"/>
      <c r="AR16" s="53"/>
      <c r="AS16" s="53"/>
      <c r="AT16" s="53"/>
      <c r="AU16" s="53"/>
      <c r="AV16" s="42"/>
      <c r="AW16" s="57">
        <f t="shared" si="0"/>
        <v>2</v>
      </c>
    </row>
    <row r="17" spans="1:49" ht="13" customHeight="1" x14ac:dyDescent="0.15">
      <c r="A17" s="44" t="s">
        <v>502</v>
      </c>
      <c r="B17" s="45">
        <v>2015</v>
      </c>
      <c r="C17" s="45" t="s">
        <v>435</v>
      </c>
      <c r="D17" s="45" t="s">
        <v>102</v>
      </c>
      <c r="E17" s="45" t="s">
        <v>467</v>
      </c>
      <c r="F17" s="45">
        <v>20</v>
      </c>
      <c r="G17" s="45">
        <v>20</v>
      </c>
      <c r="H17" s="73">
        <v>3</v>
      </c>
      <c r="I17" s="45"/>
      <c r="J17" s="52"/>
      <c r="K17" s="60"/>
      <c r="L17" s="52"/>
      <c r="M17" s="60"/>
      <c r="N17" s="52"/>
      <c r="O17" s="60"/>
      <c r="P17" s="52"/>
      <c r="Q17" s="60"/>
      <c r="R17" s="52"/>
      <c r="S17" s="60"/>
      <c r="T17" s="52"/>
      <c r="U17" s="60"/>
      <c r="V17" s="52"/>
      <c r="W17" s="60"/>
      <c r="X17" s="52"/>
      <c r="Y17" s="60"/>
      <c r="Z17" s="52"/>
      <c r="AA17" s="60"/>
      <c r="AB17" s="52"/>
      <c r="AC17" s="60"/>
      <c r="AD17" s="52"/>
      <c r="AE17" s="60" t="s">
        <v>419</v>
      </c>
      <c r="AF17" s="52"/>
      <c r="AG17" s="60"/>
      <c r="AH17" s="52"/>
      <c r="AI17" s="60"/>
      <c r="AJ17" s="52"/>
      <c r="AK17" s="60"/>
      <c r="AL17" s="52"/>
      <c r="AM17" s="60"/>
      <c r="AN17" s="52"/>
      <c r="AO17" s="60"/>
      <c r="AP17" s="52"/>
      <c r="AQ17" s="60"/>
      <c r="AR17" s="52"/>
      <c r="AS17" s="60"/>
      <c r="AT17" s="52"/>
      <c r="AU17" s="60"/>
      <c r="AV17" s="45"/>
      <c r="AW17" s="56">
        <f t="shared" si="0"/>
        <v>1</v>
      </c>
    </row>
    <row r="18" spans="1:49" ht="13" customHeight="1" x14ac:dyDescent="0.15">
      <c r="A18" s="41" t="s">
        <v>491</v>
      </c>
      <c r="B18" s="42">
        <v>2016</v>
      </c>
      <c r="C18" s="42" t="s">
        <v>435</v>
      </c>
      <c r="D18" s="42" t="s">
        <v>102</v>
      </c>
      <c r="E18" s="43" t="s">
        <v>467</v>
      </c>
      <c r="F18" s="42">
        <v>17</v>
      </c>
      <c r="G18" s="42">
        <v>17</v>
      </c>
      <c r="H18" s="74">
        <v>3</v>
      </c>
      <c r="I18" s="42"/>
      <c r="J18" s="53"/>
      <c r="K18" s="53"/>
      <c r="L18" s="53"/>
      <c r="M18" s="53"/>
      <c r="N18" s="53"/>
      <c r="O18" s="53"/>
      <c r="P18" s="53"/>
      <c r="Q18" s="53"/>
      <c r="R18" s="53"/>
      <c r="S18" s="53"/>
      <c r="T18" s="53"/>
      <c r="U18" s="53"/>
      <c r="V18" s="53"/>
      <c r="W18" s="53"/>
      <c r="X18" s="53"/>
      <c r="Y18" s="53"/>
      <c r="Z18" s="53"/>
      <c r="AA18" s="53" t="s">
        <v>419</v>
      </c>
      <c r="AB18" s="53"/>
      <c r="AC18" s="53"/>
      <c r="AD18" s="53"/>
      <c r="AE18" s="53" t="s">
        <v>419</v>
      </c>
      <c r="AF18" s="53"/>
      <c r="AG18" s="53"/>
      <c r="AH18" s="53"/>
      <c r="AI18" s="53" t="s">
        <v>419</v>
      </c>
      <c r="AJ18" s="53"/>
      <c r="AK18" s="53"/>
      <c r="AL18" s="53"/>
      <c r="AM18" s="53"/>
      <c r="AN18" s="53"/>
      <c r="AO18" s="53"/>
      <c r="AP18" s="53"/>
      <c r="AQ18" s="53"/>
      <c r="AR18" s="53"/>
      <c r="AS18" s="53"/>
      <c r="AT18" s="53"/>
      <c r="AU18" s="53"/>
      <c r="AV18" s="42"/>
      <c r="AW18" s="57">
        <f t="shared" si="0"/>
        <v>3</v>
      </c>
    </row>
    <row r="19" spans="1:49" ht="13" customHeight="1" x14ac:dyDescent="0.15">
      <c r="A19" s="44" t="s">
        <v>430</v>
      </c>
      <c r="B19" s="45">
        <v>2012</v>
      </c>
      <c r="C19" s="45" t="s">
        <v>435</v>
      </c>
      <c r="D19" s="45" t="s">
        <v>102</v>
      </c>
      <c r="E19" s="45" t="s">
        <v>467</v>
      </c>
      <c r="F19" s="45">
        <v>11</v>
      </c>
      <c r="G19" s="45">
        <v>11</v>
      </c>
      <c r="H19" s="73">
        <v>3</v>
      </c>
      <c r="I19" s="45"/>
      <c r="J19" s="52"/>
      <c r="K19" s="60"/>
      <c r="L19" s="52"/>
      <c r="M19" s="60"/>
      <c r="N19" s="52"/>
      <c r="O19" s="60"/>
      <c r="P19" s="52"/>
      <c r="Q19" s="60"/>
      <c r="R19" s="52"/>
      <c r="S19" s="60"/>
      <c r="T19" s="52"/>
      <c r="U19" s="60"/>
      <c r="V19" s="52"/>
      <c r="W19" s="60"/>
      <c r="X19" s="52"/>
      <c r="Y19" s="60" t="s">
        <v>419</v>
      </c>
      <c r="Z19" s="52"/>
      <c r="AA19" s="60"/>
      <c r="AB19" s="52"/>
      <c r="AC19" s="60"/>
      <c r="AD19" s="52"/>
      <c r="AE19" s="60" t="s">
        <v>419</v>
      </c>
      <c r="AF19" s="52"/>
      <c r="AG19" s="60"/>
      <c r="AH19" s="52"/>
      <c r="AI19" s="60"/>
      <c r="AJ19" s="52"/>
      <c r="AK19" s="60"/>
      <c r="AL19" s="52"/>
      <c r="AM19" s="60"/>
      <c r="AN19" s="52"/>
      <c r="AO19" s="60"/>
      <c r="AP19" s="52"/>
      <c r="AQ19" s="60"/>
      <c r="AR19" s="52"/>
      <c r="AS19" s="60"/>
      <c r="AT19" s="52"/>
      <c r="AU19" s="60"/>
      <c r="AV19" s="45"/>
      <c r="AW19" s="56">
        <f t="shared" si="0"/>
        <v>2</v>
      </c>
    </row>
    <row r="20" spans="1:49" ht="13" customHeight="1" x14ac:dyDescent="0.15">
      <c r="A20" s="41" t="s">
        <v>513</v>
      </c>
      <c r="B20" s="42">
        <v>2016</v>
      </c>
      <c r="C20" s="42" t="s">
        <v>435</v>
      </c>
      <c r="D20" s="42" t="s">
        <v>124</v>
      </c>
      <c r="E20" s="43" t="s">
        <v>467</v>
      </c>
      <c r="F20" s="42">
        <v>65</v>
      </c>
      <c r="G20" s="42">
        <v>45</v>
      </c>
      <c r="H20" s="74">
        <v>4</v>
      </c>
      <c r="I20" s="42"/>
      <c r="J20" s="53"/>
      <c r="K20" s="53"/>
      <c r="L20" s="53"/>
      <c r="M20" s="53"/>
      <c r="N20" s="53"/>
      <c r="O20" s="53"/>
      <c r="P20" s="53"/>
      <c r="Q20" s="53"/>
      <c r="R20" s="53"/>
      <c r="S20" s="53"/>
      <c r="T20" s="53"/>
      <c r="U20" s="53"/>
      <c r="V20" s="53"/>
      <c r="W20" s="53"/>
      <c r="X20" s="53"/>
      <c r="Y20" s="53"/>
      <c r="Z20" s="53"/>
      <c r="AA20" s="53"/>
      <c r="AB20" s="53"/>
      <c r="AC20" s="53"/>
      <c r="AD20" s="53"/>
      <c r="AE20" s="53"/>
      <c r="AF20" s="53"/>
      <c r="AG20" s="53" t="s">
        <v>419</v>
      </c>
      <c r="AH20" s="53"/>
      <c r="AI20" s="53"/>
      <c r="AJ20" s="53"/>
      <c r="AK20" s="53"/>
      <c r="AL20" s="53"/>
      <c r="AM20" s="53"/>
      <c r="AN20" s="53"/>
      <c r="AO20" s="53"/>
      <c r="AP20" s="53"/>
      <c r="AQ20" s="53"/>
      <c r="AR20" s="53"/>
      <c r="AS20" s="53"/>
      <c r="AT20" s="53"/>
      <c r="AU20" s="53"/>
      <c r="AV20" s="42"/>
      <c r="AW20" s="57">
        <f t="shared" si="0"/>
        <v>1</v>
      </c>
    </row>
    <row r="21" spans="1:49" ht="13" customHeight="1" x14ac:dyDescent="0.15">
      <c r="A21" s="44" t="s">
        <v>518</v>
      </c>
      <c r="B21" s="45">
        <v>2013</v>
      </c>
      <c r="C21" s="45" t="s">
        <v>435</v>
      </c>
      <c r="D21" s="45" t="s">
        <v>106</v>
      </c>
      <c r="E21" s="45" t="s">
        <v>467</v>
      </c>
      <c r="F21" s="45" t="s">
        <v>13</v>
      </c>
      <c r="G21" s="45">
        <v>77</v>
      </c>
      <c r="H21" s="73">
        <v>5</v>
      </c>
      <c r="I21" s="45"/>
      <c r="J21" s="52"/>
      <c r="K21" s="60"/>
      <c r="L21" s="52"/>
      <c r="M21" s="60"/>
      <c r="N21" s="52"/>
      <c r="O21" s="60"/>
      <c r="P21" s="52"/>
      <c r="Q21" s="60"/>
      <c r="R21" s="52"/>
      <c r="S21" s="60"/>
      <c r="T21" s="52"/>
      <c r="U21" s="60"/>
      <c r="V21" s="52"/>
      <c r="W21" s="60"/>
      <c r="X21" s="52"/>
      <c r="Y21" s="60"/>
      <c r="Z21" s="52"/>
      <c r="AA21" s="60"/>
      <c r="AB21" s="52"/>
      <c r="AC21" s="60"/>
      <c r="AD21" s="52"/>
      <c r="AE21" s="60"/>
      <c r="AF21" s="52"/>
      <c r="AG21" s="60"/>
      <c r="AH21" s="52"/>
      <c r="AI21" s="60" t="s">
        <v>419</v>
      </c>
      <c r="AJ21" s="52" t="s">
        <v>419</v>
      </c>
      <c r="AK21" s="60"/>
      <c r="AL21" s="52"/>
      <c r="AM21" s="60"/>
      <c r="AN21" s="52"/>
      <c r="AO21" s="60"/>
      <c r="AP21" s="52"/>
      <c r="AQ21" s="60"/>
      <c r="AR21" s="52" t="s">
        <v>419</v>
      </c>
      <c r="AS21" s="60"/>
      <c r="AT21" s="52"/>
      <c r="AU21" s="60"/>
      <c r="AV21" s="45"/>
      <c r="AW21" s="56">
        <f t="shared" si="0"/>
        <v>3</v>
      </c>
    </row>
    <row r="22" spans="1:49" ht="13" customHeight="1" x14ac:dyDescent="0.15">
      <c r="A22" s="41" t="s">
        <v>478</v>
      </c>
      <c r="B22" s="42">
        <v>2012</v>
      </c>
      <c r="C22" s="42" t="s">
        <v>435</v>
      </c>
      <c r="D22" s="42" t="s">
        <v>102</v>
      </c>
      <c r="E22" s="43" t="s">
        <v>467</v>
      </c>
      <c r="F22" s="42" t="s">
        <v>13</v>
      </c>
      <c r="G22" s="42">
        <v>20</v>
      </c>
      <c r="H22" s="74">
        <v>4</v>
      </c>
      <c r="I22" s="42"/>
      <c r="J22" s="53"/>
      <c r="K22" s="53"/>
      <c r="L22" s="53"/>
      <c r="M22" s="53"/>
      <c r="N22" s="53"/>
      <c r="O22" s="53"/>
      <c r="P22" s="53"/>
      <c r="Q22" s="53"/>
      <c r="R22" s="53"/>
      <c r="S22" s="53"/>
      <c r="T22" s="53"/>
      <c r="U22" s="53"/>
      <c r="V22" s="53"/>
      <c r="W22" s="53"/>
      <c r="X22" s="53"/>
      <c r="Y22" s="53" t="s">
        <v>419</v>
      </c>
      <c r="Z22" s="53"/>
      <c r="AA22" s="53" t="s">
        <v>419</v>
      </c>
      <c r="AB22" s="53"/>
      <c r="AC22" s="53"/>
      <c r="AD22" s="53" t="s">
        <v>419</v>
      </c>
      <c r="AE22" s="53"/>
      <c r="AF22" s="53"/>
      <c r="AG22" s="53"/>
      <c r="AH22" s="53"/>
      <c r="AI22" s="53" t="s">
        <v>419</v>
      </c>
      <c r="AJ22" s="53"/>
      <c r="AK22" s="53"/>
      <c r="AL22" s="53"/>
      <c r="AM22" s="53" t="s">
        <v>419</v>
      </c>
      <c r="AN22" s="53"/>
      <c r="AO22" s="53"/>
      <c r="AP22" s="53"/>
      <c r="AQ22" s="53"/>
      <c r="AR22" s="53"/>
      <c r="AS22" s="53"/>
      <c r="AT22" s="53"/>
      <c r="AU22" s="53"/>
      <c r="AV22" s="42"/>
      <c r="AW22" s="57">
        <f t="shared" si="0"/>
        <v>5</v>
      </c>
    </row>
    <row r="23" spans="1:49" ht="13" customHeight="1" x14ac:dyDescent="0.15">
      <c r="A23" s="44" t="s">
        <v>471</v>
      </c>
      <c r="B23" s="45">
        <v>2012</v>
      </c>
      <c r="C23" s="45" t="s">
        <v>435</v>
      </c>
      <c r="D23" s="45" t="s">
        <v>457</v>
      </c>
      <c r="E23" s="45" t="s">
        <v>467</v>
      </c>
      <c r="F23" s="45" t="s">
        <v>13</v>
      </c>
      <c r="G23" s="45">
        <v>107</v>
      </c>
      <c r="H23" s="73">
        <v>4</v>
      </c>
      <c r="I23" s="45"/>
      <c r="J23" s="52"/>
      <c r="K23" s="60"/>
      <c r="L23" s="52"/>
      <c r="M23" s="60"/>
      <c r="N23" s="52"/>
      <c r="O23" s="60"/>
      <c r="P23" s="52"/>
      <c r="Q23" s="60"/>
      <c r="R23" s="52"/>
      <c r="S23" s="60"/>
      <c r="T23" s="52"/>
      <c r="U23" s="60"/>
      <c r="V23" s="52"/>
      <c r="W23" s="60"/>
      <c r="X23" s="52" t="s">
        <v>419</v>
      </c>
      <c r="Y23" s="60"/>
      <c r="Z23" s="52"/>
      <c r="AA23" s="60"/>
      <c r="AB23" s="52"/>
      <c r="AC23" s="60"/>
      <c r="AD23" s="52"/>
      <c r="AE23" s="60"/>
      <c r="AF23" s="52"/>
      <c r="AG23" s="60"/>
      <c r="AH23" s="52"/>
      <c r="AI23" s="60"/>
      <c r="AJ23" s="52" t="s">
        <v>419</v>
      </c>
      <c r="AK23" s="60"/>
      <c r="AL23" s="52"/>
      <c r="AM23" s="60" t="s">
        <v>419</v>
      </c>
      <c r="AN23" s="52"/>
      <c r="AO23" s="60"/>
      <c r="AP23" s="52"/>
      <c r="AQ23" s="60"/>
      <c r="AR23" s="52"/>
      <c r="AS23" s="60"/>
      <c r="AT23" s="52"/>
      <c r="AU23" s="60"/>
      <c r="AV23" s="45"/>
      <c r="AW23" s="56">
        <f t="shared" si="0"/>
        <v>3</v>
      </c>
    </row>
    <row r="24" spans="1:49" ht="13" customHeight="1" x14ac:dyDescent="0.15">
      <c r="A24" s="41" t="s">
        <v>425</v>
      </c>
      <c r="B24" s="42">
        <v>2009</v>
      </c>
      <c r="C24" s="42" t="s">
        <v>435</v>
      </c>
      <c r="D24" s="42" t="s">
        <v>124</v>
      </c>
      <c r="E24" s="43" t="s">
        <v>467</v>
      </c>
      <c r="F24" s="42">
        <v>20</v>
      </c>
      <c r="G24" s="42">
        <v>18</v>
      </c>
      <c r="H24" s="74">
        <v>1.1000000000000001</v>
      </c>
      <c r="I24" s="42"/>
      <c r="J24" s="53"/>
      <c r="K24" s="53"/>
      <c r="L24" s="53"/>
      <c r="M24" s="53"/>
      <c r="N24" s="53"/>
      <c r="O24" s="53"/>
      <c r="P24" s="53"/>
      <c r="Q24" s="53"/>
      <c r="R24" s="53"/>
      <c r="S24" s="53"/>
      <c r="T24" s="53"/>
      <c r="U24" s="53"/>
      <c r="V24" s="53"/>
      <c r="W24" s="53"/>
      <c r="X24" s="53"/>
      <c r="Y24" s="53"/>
      <c r="Z24" s="53"/>
      <c r="AA24" s="53"/>
      <c r="AB24" s="53"/>
      <c r="AC24" s="53"/>
      <c r="AD24" s="53"/>
      <c r="AE24" s="53"/>
      <c r="AF24" s="53"/>
      <c r="AG24" s="53" t="s">
        <v>419</v>
      </c>
      <c r="AH24" s="53" t="s">
        <v>419</v>
      </c>
      <c r="AI24" s="53"/>
      <c r="AJ24" s="53"/>
      <c r="AK24" s="53"/>
      <c r="AL24" s="53"/>
      <c r="AM24" s="53"/>
      <c r="AN24" s="53"/>
      <c r="AO24" s="53"/>
      <c r="AP24" s="53"/>
      <c r="AQ24" s="53"/>
      <c r="AR24" s="53"/>
      <c r="AS24" s="53"/>
      <c r="AT24" s="53"/>
      <c r="AU24" s="53"/>
      <c r="AV24" s="42"/>
      <c r="AW24" s="57">
        <f t="shared" si="0"/>
        <v>2</v>
      </c>
    </row>
    <row r="25" spans="1:49" ht="13" customHeight="1" x14ac:dyDescent="0.15">
      <c r="A25" s="44" t="s">
        <v>492</v>
      </c>
      <c r="B25" s="45">
        <v>2018</v>
      </c>
      <c r="C25" s="45" t="s">
        <v>435</v>
      </c>
      <c r="D25" s="45" t="s">
        <v>102</v>
      </c>
      <c r="E25" s="45" t="s">
        <v>467</v>
      </c>
      <c r="F25" s="45">
        <v>30</v>
      </c>
      <c r="G25" s="45">
        <v>36</v>
      </c>
      <c r="H25" s="73">
        <v>10</v>
      </c>
      <c r="I25" s="45"/>
      <c r="J25" s="52"/>
      <c r="K25" s="60"/>
      <c r="L25" s="52"/>
      <c r="M25" s="60"/>
      <c r="N25" s="52"/>
      <c r="O25" s="60"/>
      <c r="P25" s="52"/>
      <c r="Q25" s="60"/>
      <c r="R25" s="52"/>
      <c r="S25" s="60"/>
      <c r="T25" s="52"/>
      <c r="U25" s="60" t="s">
        <v>419</v>
      </c>
      <c r="V25" s="52"/>
      <c r="W25" s="60"/>
      <c r="X25" s="52"/>
      <c r="Y25" s="60" t="s">
        <v>419</v>
      </c>
      <c r="Z25" s="52"/>
      <c r="AA25" s="60" t="s">
        <v>419</v>
      </c>
      <c r="AB25" s="52"/>
      <c r="AC25" s="60"/>
      <c r="AD25" s="52" t="s">
        <v>419</v>
      </c>
      <c r="AE25" s="60"/>
      <c r="AF25" s="52"/>
      <c r="AG25" s="60"/>
      <c r="AH25" s="52"/>
      <c r="AI25" s="60" t="s">
        <v>419</v>
      </c>
      <c r="AJ25" s="52"/>
      <c r="AK25" s="60"/>
      <c r="AL25" s="52" t="s">
        <v>419</v>
      </c>
      <c r="AM25" s="60" t="s">
        <v>419</v>
      </c>
      <c r="AN25" s="52"/>
      <c r="AO25" s="60"/>
      <c r="AP25" s="52"/>
      <c r="AQ25" s="60"/>
      <c r="AR25" s="52"/>
      <c r="AS25" s="60"/>
      <c r="AT25" s="52"/>
      <c r="AU25" s="60"/>
      <c r="AV25" s="45"/>
      <c r="AW25" s="56">
        <f t="shared" si="0"/>
        <v>7</v>
      </c>
    </row>
    <row r="26" spans="1:49" ht="13" customHeight="1" x14ac:dyDescent="0.15">
      <c r="A26" s="41" t="s">
        <v>437</v>
      </c>
      <c r="B26" s="42">
        <v>2013</v>
      </c>
      <c r="C26" s="42" t="s">
        <v>435</v>
      </c>
      <c r="D26" s="42" t="s">
        <v>439</v>
      </c>
      <c r="E26" s="43" t="s">
        <v>467</v>
      </c>
      <c r="F26" s="42">
        <v>25</v>
      </c>
      <c r="G26" s="42">
        <v>30</v>
      </c>
      <c r="H26" s="74">
        <v>5.35</v>
      </c>
      <c r="I26" s="42"/>
      <c r="J26" s="53"/>
      <c r="K26" s="53"/>
      <c r="L26" s="53"/>
      <c r="M26" s="53" t="s">
        <v>419</v>
      </c>
      <c r="N26" s="53"/>
      <c r="O26" s="53"/>
      <c r="P26" s="53"/>
      <c r="Q26" s="53" t="s">
        <v>419</v>
      </c>
      <c r="R26" s="53"/>
      <c r="S26" s="53"/>
      <c r="T26" s="53"/>
      <c r="U26" s="53"/>
      <c r="V26" s="53"/>
      <c r="W26" s="53"/>
      <c r="X26" s="53"/>
      <c r="Y26" s="53"/>
      <c r="Z26" s="53"/>
      <c r="AA26" s="53"/>
      <c r="AB26" s="53"/>
      <c r="AC26" s="53"/>
      <c r="AD26" s="53"/>
      <c r="AE26" s="53"/>
      <c r="AF26" s="53" t="s">
        <v>419</v>
      </c>
      <c r="AG26" s="53"/>
      <c r="AH26" s="53"/>
      <c r="AI26" s="53"/>
      <c r="AJ26" s="53"/>
      <c r="AK26" s="53"/>
      <c r="AL26" s="53"/>
      <c r="AM26" s="53"/>
      <c r="AN26" s="53"/>
      <c r="AO26" s="53"/>
      <c r="AP26" s="53"/>
      <c r="AQ26" s="53" t="s">
        <v>419</v>
      </c>
      <c r="AR26" s="53"/>
      <c r="AS26" s="53"/>
      <c r="AT26" s="53"/>
      <c r="AU26" s="53"/>
      <c r="AV26" s="42"/>
      <c r="AW26" s="57">
        <f t="shared" si="0"/>
        <v>4</v>
      </c>
    </row>
    <row r="27" spans="1:49" ht="13" customHeight="1" x14ac:dyDescent="0.15">
      <c r="A27" s="44" t="s">
        <v>454</v>
      </c>
      <c r="B27" s="45">
        <v>2018</v>
      </c>
      <c r="C27" s="45" t="s">
        <v>435</v>
      </c>
      <c r="D27" s="45" t="s">
        <v>102</v>
      </c>
      <c r="E27" s="45" t="s">
        <v>467</v>
      </c>
      <c r="F27" s="45" t="s">
        <v>13</v>
      </c>
      <c r="G27" s="45">
        <v>20</v>
      </c>
      <c r="H27" s="73">
        <v>5.3</v>
      </c>
      <c r="I27" s="45"/>
      <c r="J27" s="52"/>
      <c r="K27" s="60"/>
      <c r="L27" s="52"/>
      <c r="M27" s="60"/>
      <c r="N27" s="52"/>
      <c r="O27" s="60"/>
      <c r="P27" s="52"/>
      <c r="Q27" s="60"/>
      <c r="R27" s="52"/>
      <c r="S27" s="60"/>
      <c r="T27" s="52"/>
      <c r="U27" s="60"/>
      <c r="V27" s="52"/>
      <c r="W27" s="60"/>
      <c r="X27" s="52"/>
      <c r="Y27" s="60"/>
      <c r="Z27" s="52"/>
      <c r="AA27" s="60" t="s">
        <v>419</v>
      </c>
      <c r="AB27" s="52"/>
      <c r="AC27" s="60"/>
      <c r="AD27" s="52"/>
      <c r="AE27" s="60"/>
      <c r="AF27" s="52"/>
      <c r="AG27" s="60"/>
      <c r="AH27" s="52"/>
      <c r="AI27" s="60"/>
      <c r="AJ27" s="52"/>
      <c r="AK27" s="60"/>
      <c r="AL27" s="52"/>
      <c r="AM27" s="60"/>
      <c r="AN27" s="52"/>
      <c r="AO27" s="60"/>
      <c r="AP27" s="52"/>
      <c r="AQ27" s="60"/>
      <c r="AR27" s="52"/>
      <c r="AS27" s="60"/>
      <c r="AT27" s="52"/>
      <c r="AU27" s="60"/>
      <c r="AV27" s="45"/>
      <c r="AW27" s="56">
        <f t="shared" si="0"/>
        <v>1</v>
      </c>
    </row>
    <row r="28" spans="1:49" ht="13" customHeight="1" x14ac:dyDescent="0.15">
      <c r="A28" s="41" t="s">
        <v>516</v>
      </c>
      <c r="B28" s="42">
        <v>2017</v>
      </c>
      <c r="C28" s="42" t="s">
        <v>435</v>
      </c>
      <c r="D28" s="42" t="s">
        <v>124</v>
      </c>
      <c r="E28" s="43" t="s">
        <v>467</v>
      </c>
      <c r="F28" s="42">
        <v>39</v>
      </c>
      <c r="G28" s="42">
        <v>39</v>
      </c>
      <c r="H28" s="74">
        <v>1</v>
      </c>
      <c r="I28" s="42"/>
      <c r="J28" s="53"/>
      <c r="K28" s="53"/>
      <c r="L28" s="53"/>
      <c r="M28" s="53"/>
      <c r="N28" s="53"/>
      <c r="O28" s="53"/>
      <c r="P28" s="53"/>
      <c r="Q28" s="53"/>
      <c r="R28" s="53"/>
      <c r="S28" s="53"/>
      <c r="T28" s="53"/>
      <c r="U28" s="53"/>
      <c r="V28" s="53"/>
      <c r="W28" s="53"/>
      <c r="X28" s="53"/>
      <c r="Y28" s="53"/>
      <c r="Z28" s="53"/>
      <c r="AA28" s="53"/>
      <c r="AB28" s="53"/>
      <c r="AC28" s="53"/>
      <c r="AD28" s="53"/>
      <c r="AE28" s="53"/>
      <c r="AF28" s="53"/>
      <c r="AG28" s="53" t="s">
        <v>419</v>
      </c>
      <c r="AH28" s="53"/>
      <c r="AI28" s="53"/>
      <c r="AJ28" s="53"/>
      <c r="AK28" s="53"/>
      <c r="AL28" s="53"/>
      <c r="AM28" s="53"/>
      <c r="AN28" s="53"/>
      <c r="AO28" s="53"/>
      <c r="AP28" s="53"/>
      <c r="AQ28" s="53"/>
      <c r="AR28" s="53"/>
      <c r="AS28" s="53"/>
      <c r="AT28" s="53"/>
      <c r="AU28" s="53"/>
      <c r="AV28" s="42"/>
      <c r="AW28" s="57">
        <f t="shared" si="0"/>
        <v>1</v>
      </c>
    </row>
    <row r="29" spans="1:49" ht="13" customHeight="1" x14ac:dyDescent="0.15">
      <c r="A29" s="44" t="s">
        <v>429</v>
      </c>
      <c r="B29" s="45">
        <v>2013</v>
      </c>
      <c r="C29" s="45" t="s">
        <v>435</v>
      </c>
      <c r="D29" s="45" t="s">
        <v>124</v>
      </c>
      <c r="E29" s="45" t="s">
        <v>467</v>
      </c>
      <c r="F29" s="45" t="s">
        <v>13</v>
      </c>
      <c r="G29" s="45">
        <v>17</v>
      </c>
      <c r="H29" s="73">
        <v>5</v>
      </c>
      <c r="I29" s="45"/>
      <c r="J29" s="52"/>
      <c r="K29" s="60"/>
      <c r="L29" s="52"/>
      <c r="M29" s="60"/>
      <c r="N29" s="52"/>
      <c r="O29" s="60"/>
      <c r="P29" s="52"/>
      <c r="Q29" s="60"/>
      <c r="R29" s="52"/>
      <c r="S29" s="60"/>
      <c r="T29" s="52"/>
      <c r="U29" s="60"/>
      <c r="V29" s="52"/>
      <c r="W29" s="60"/>
      <c r="X29" s="52"/>
      <c r="Y29" s="60"/>
      <c r="Z29" s="52" t="s">
        <v>419</v>
      </c>
      <c r="AA29" s="60"/>
      <c r="AB29" s="52"/>
      <c r="AC29" s="60"/>
      <c r="AD29" s="52"/>
      <c r="AE29" s="60"/>
      <c r="AF29" s="52"/>
      <c r="AG29" s="60"/>
      <c r="AH29" s="52"/>
      <c r="AI29" s="60"/>
      <c r="AJ29" s="52"/>
      <c r="AK29" s="60"/>
      <c r="AL29" s="52"/>
      <c r="AM29" s="60"/>
      <c r="AN29" s="52"/>
      <c r="AO29" s="60"/>
      <c r="AP29" s="52"/>
      <c r="AQ29" s="60"/>
      <c r="AR29" s="52"/>
      <c r="AS29" s="60"/>
      <c r="AT29" s="52"/>
      <c r="AU29" s="60"/>
      <c r="AV29" s="45"/>
      <c r="AW29" s="56">
        <f t="shared" si="0"/>
        <v>1</v>
      </c>
    </row>
    <row r="30" spans="1:49" ht="13" customHeight="1" x14ac:dyDescent="0.15">
      <c r="A30" s="62" t="s">
        <v>520</v>
      </c>
      <c r="B30" s="63">
        <v>2015</v>
      </c>
      <c r="C30" s="63" t="s">
        <v>435</v>
      </c>
      <c r="D30" s="63" t="s">
        <v>439</v>
      </c>
      <c r="E30" s="64" t="s">
        <v>467</v>
      </c>
      <c r="F30" s="63" t="s">
        <v>13</v>
      </c>
      <c r="G30" s="63">
        <v>11</v>
      </c>
      <c r="H30" s="71">
        <v>3</v>
      </c>
      <c r="I30" s="63"/>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t="s">
        <v>419</v>
      </c>
      <c r="AJ30" s="65"/>
      <c r="AK30" s="65"/>
      <c r="AL30" s="65"/>
      <c r="AM30" s="65"/>
      <c r="AN30" s="65"/>
      <c r="AO30" s="65"/>
      <c r="AP30" s="65"/>
      <c r="AQ30" s="65"/>
      <c r="AR30" s="65"/>
      <c r="AS30" s="65"/>
      <c r="AT30" s="65"/>
      <c r="AU30" s="65"/>
      <c r="AV30" s="63"/>
      <c r="AW30" s="66">
        <f t="shared" si="0"/>
        <v>1</v>
      </c>
    </row>
    <row r="31" spans="1:49" ht="3" customHeight="1" x14ac:dyDescent="0.15">
      <c r="A31" s="67"/>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39"/>
    </row>
    <row r="32" spans="1:49" ht="13" customHeight="1" x14ac:dyDescent="0.15">
      <c r="A32" s="62" t="s">
        <v>537</v>
      </c>
      <c r="B32" s="63"/>
      <c r="C32" s="63"/>
      <c r="D32" s="63"/>
      <c r="E32" s="64"/>
      <c r="F32" s="63"/>
      <c r="G32" s="63">
        <f>SUM(G2:G30)</f>
        <v>1102</v>
      </c>
      <c r="H32" s="71">
        <f>SUM(H2:H30)/29</f>
        <v>3.1810344827586201</v>
      </c>
      <c r="I32" s="63"/>
      <c r="J32" s="65">
        <f>COUNTIF(J2:J30,"x")</f>
        <v>0</v>
      </c>
      <c r="K32" s="65">
        <f t="shared" ref="K32:AU32" si="1">COUNTIF(K2:K30,"x")</f>
        <v>0</v>
      </c>
      <c r="L32" s="65">
        <f t="shared" si="1"/>
        <v>2</v>
      </c>
      <c r="M32" s="65">
        <f t="shared" si="1"/>
        <v>1</v>
      </c>
      <c r="N32" s="65">
        <f t="shared" si="1"/>
        <v>0</v>
      </c>
      <c r="O32" s="65">
        <f t="shared" si="1"/>
        <v>0</v>
      </c>
      <c r="P32" s="65">
        <f t="shared" si="1"/>
        <v>0</v>
      </c>
      <c r="Q32" s="65">
        <f t="shared" si="1"/>
        <v>1</v>
      </c>
      <c r="R32" s="65">
        <f t="shared" si="1"/>
        <v>0</v>
      </c>
      <c r="S32" s="65">
        <f t="shared" si="1"/>
        <v>0</v>
      </c>
      <c r="T32" s="65">
        <f t="shared" si="1"/>
        <v>2</v>
      </c>
      <c r="U32" s="65">
        <f t="shared" si="1"/>
        <v>1</v>
      </c>
      <c r="V32" s="65">
        <f t="shared" si="1"/>
        <v>2</v>
      </c>
      <c r="W32" s="65">
        <f t="shared" si="1"/>
        <v>0</v>
      </c>
      <c r="X32" s="65">
        <f t="shared" si="1"/>
        <v>4</v>
      </c>
      <c r="Y32" s="65">
        <f t="shared" si="1"/>
        <v>5</v>
      </c>
      <c r="Z32" s="65">
        <f t="shared" si="1"/>
        <v>5</v>
      </c>
      <c r="AA32" s="65">
        <f t="shared" si="1"/>
        <v>5</v>
      </c>
      <c r="AB32" s="65">
        <f t="shared" si="1"/>
        <v>0</v>
      </c>
      <c r="AC32" s="65">
        <f t="shared" si="1"/>
        <v>0</v>
      </c>
      <c r="AD32" s="65">
        <f t="shared" si="1"/>
        <v>3</v>
      </c>
      <c r="AE32" s="65">
        <f t="shared" si="1"/>
        <v>5</v>
      </c>
      <c r="AF32" s="65">
        <f t="shared" si="1"/>
        <v>1</v>
      </c>
      <c r="AG32" s="65">
        <f t="shared" si="1"/>
        <v>5</v>
      </c>
      <c r="AH32" s="65">
        <f t="shared" si="1"/>
        <v>1</v>
      </c>
      <c r="AI32" s="65">
        <f t="shared" si="1"/>
        <v>7</v>
      </c>
      <c r="AJ32" s="65">
        <f t="shared" si="1"/>
        <v>2</v>
      </c>
      <c r="AK32" s="65">
        <f t="shared" si="1"/>
        <v>0</v>
      </c>
      <c r="AL32" s="65">
        <f t="shared" si="1"/>
        <v>1</v>
      </c>
      <c r="AM32" s="65">
        <f t="shared" si="1"/>
        <v>5</v>
      </c>
      <c r="AN32" s="65">
        <f t="shared" si="1"/>
        <v>2</v>
      </c>
      <c r="AO32" s="65">
        <f t="shared" si="1"/>
        <v>0</v>
      </c>
      <c r="AP32" s="65">
        <f t="shared" si="1"/>
        <v>0</v>
      </c>
      <c r="AQ32" s="65">
        <f t="shared" si="1"/>
        <v>1</v>
      </c>
      <c r="AR32" s="65">
        <f t="shared" si="1"/>
        <v>2</v>
      </c>
      <c r="AS32" s="65">
        <f t="shared" si="1"/>
        <v>0</v>
      </c>
      <c r="AT32" s="65">
        <f t="shared" si="1"/>
        <v>0</v>
      </c>
      <c r="AU32" s="65">
        <f t="shared" si="1"/>
        <v>0</v>
      </c>
      <c r="AV32" s="63"/>
      <c r="AW32" s="66">
        <f>SUM(AW2:AW30)</f>
        <v>63</v>
      </c>
    </row>
    <row r="38" spans="8:8" x14ac:dyDescent="0.15">
      <c r="H38" s="70"/>
    </row>
  </sheetData>
  <conditionalFormatting sqref="J32:AU32">
    <cfRule type="cellIs" dxfId="11" priority="3" operator="equal">
      <formula>"x"</formula>
    </cfRule>
  </conditionalFormatting>
  <conditionalFormatting sqref="J2:AU30">
    <cfRule type="cellIs" dxfId="10" priority="5" operator="equal">
      <formula>"x"</formula>
    </cfRule>
  </conditionalFormatting>
  <conditionalFormatting sqref="AW32">
    <cfRule type="cellIs" dxfId="9" priority="1" operator="equal">
      <formula>"x"</formula>
    </cfRule>
  </conditionalFormatting>
  <conditionalFormatting sqref="AW2:AW30">
    <cfRule type="cellIs" dxfId="8" priority="2" operator="equal">
      <formula>"x"</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D2CE-B1B0-F547-880D-5227B2EBF74F}">
  <dimension ref="A1:AW67"/>
  <sheetViews>
    <sheetView zoomScale="150" zoomScaleNormal="150" workbookViewId="0"/>
  </sheetViews>
  <sheetFormatPr baseColWidth="10" defaultColWidth="10.83203125" defaultRowHeight="13" x14ac:dyDescent="0.15"/>
  <cols>
    <col min="1" max="1" width="16.5" style="38" bestFit="1" customWidth="1"/>
    <col min="2" max="2" width="3.5" style="37" bestFit="1" customWidth="1"/>
    <col min="3" max="3" width="8.33203125" bestFit="1" customWidth="1"/>
    <col min="4" max="4" width="7.5" bestFit="1" customWidth="1"/>
    <col min="5" max="5" width="6.6640625" bestFit="1" customWidth="1"/>
    <col min="6" max="6" width="5.5" bestFit="1" customWidth="1"/>
    <col min="7" max="7" width="5" bestFit="1" customWidth="1"/>
    <col min="8" max="8" width="4.83203125" bestFit="1" customWidth="1"/>
    <col min="9" max="9" width="0.5" customWidth="1"/>
    <col min="10" max="47" width="2.33203125" customWidth="1"/>
    <col min="48" max="48" width="0.5" customWidth="1"/>
    <col min="49" max="49" width="2.83203125" bestFit="1" customWidth="1"/>
  </cols>
  <sheetData>
    <row r="1" spans="1:49" s="36" customFormat="1" ht="96" x14ac:dyDescent="0.15">
      <c r="A1" s="121" t="s">
        <v>534</v>
      </c>
      <c r="B1" s="122" t="s">
        <v>0</v>
      </c>
      <c r="C1" s="122" t="s">
        <v>400</v>
      </c>
      <c r="D1" s="122" t="s">
        <v>403</v>
      </c>
      <c r="E1" s="122" t="s">
        <v>402</v>
      </c>
      <c r="F1" s="122" t="s">
        <v>401</v>
      </c>
      <c r="G1" s="122" t="s">
        <v>468</v>
      </c>
      <c r="H1" s="123" t="s">
        <v>418</v>
      </c>
      <c r="I1" s="124" t="s">
        <v>293</v>
      </c>
      <c r="J1" s="125" t="s">
        <v>374</v>
      </c>
      <c r="K1" s="126" t="s">
        <v>361</v>
      </c>
      <c r="L1" s="127" t="s">
        <v>362</v>
      </c>
      <c r="M1" s="126" t="s">
        <v>388</v>
      </c>
      <c r="N1" s="125" t="s">
        <v>389</v>
      </c>
      <c r="O1" s="126" t="s">
        <v>381</v>
      </c>
      <c r="P1" s="125" t="s">
        <v>382</v>
      </c>
      <c r="Q1" s="126" t="s">
        <v>376</v>
      </c>
      <c r="R1" s="127" t="s">
        <v>368</v>
      </c>
      <c r="S1" s="126" t="s">
        <v>377</v>
      </c>
      <c r="T1" s="125" t="s">
        <v>390</v>
      </c>
      <c r="U1" s="126" t="s">
        <v>363</v>
      </c>
      <c r="V1" s="125" t="s">
        <v>378</v>
      </c>
      <c r="W1" s="126" t="s">
        <v>375</v>
      </c>
      <c r="X1" s="127" t="s">
        <v>369</v>
      </c>
      <c r="Y1" s="126" t="s">
        <v>371</v>
      </c>
      <c r="Z1" s="125" t="s">
        <v>391</v>
      </c>
      <c r="AA1" s="126" t="s">
        <v>394</v>
      </c>
      <c r="AB1" s="125" t="s">
        <v>365</v>
      </c>
      <c r="AC1" s="126" t="s">
        <v>383</v>
      </c>
      <c r="AD1" s="127" t="s">
        <v>372</v>
      </c>
      <c r="AE1" s="126" t="s">
        <v>379</v>
      </c>
      <c r="AF1" s="125" t="s">
        <v>395</v>
      </c>
      <c r="AG1" s="126" t="s">
        <v>384</v>
      </c>
      <c r="AH1" s="125" t="s">
        <v>366</v>
      </c>
      <c r="AI1" s="126" t="s">
        <v>392</v>
      </c>
      <c r="AJ1" s="125" t="s">
        <v>373</v>
      </c>
      <c r="AK1" s="126" t="s">
        <v>385</v>
      </c>
      <c r="AL1" s="127" t="s">
        <v>364</v>
      </c>
      <c r="AM1" s="126" t="s">
        <v>370</v>
      </c>
      <c r="AN1" s="125" t="s">
        <v>396</v>
      </c>
      <c r="AO1" s="126" t="s">
        <v>386</v>
      </c>
      <c r="AP1" s="125" t="s">
        <v>387</v>
      </c>
      <c r="AQ1" s="126" t="s">
        <v>380</v>
      </c>
      <c r="AR1" s="127" t="s">
        <v>397</v>
      </c>
      <c r="AS1" s="126" t="s">
        <v>367</v>
      </c>
      <c r="AT1" s="125" t="s">
        <v>360</v>
      </c>
      <c r="AU1" s="126" t="s">
        <v>393</v>
      </c>
      <c r="AV1" s="124" t="s">
        <v>541</v>
      </c>
      <c r="AW1" s="128" t="s">
        <v>535</v>
      </c>
    </row>
    <row r="2" spans="1:49" ht="13" customHeight="1" x14ac:dyDescent="0.15">
      <c r="A2" s="48" t="s">
        <v>503</v>
      </c>
      <c r="B2" s="49">
        <v>2011</v>
      </c>
      <c r="C2" s="49" t="s">
        <v>414</v>
      </c>
      <c r="D2" s="49" t="s">
        <v>436</v>
      </c>
      <c r="E2" s="50" t="s">
        <v>467</v>
      </c>
      <c r="F2" s="49" t="s">
        <v>13</v>
      </c>
      <c r="G2" s="49">
        <v>23</v>
      </c>
      <c r="H2" s="72">
        <v>1.7</v>
      </c>
      <c r="I2" s="49"/>
      <c r="J2" s="51"/>
      <c r="K2" s="51"/>
      <c r="L2" s="51"/>
      <c r="M2" s="51"/>
      <c r="N2" s="51"/>
      <c r="O2" s="51"/>
      <c r="P2" s="51"/>
      <c r="Q2" s="51"/>
      <c r="R2" s="51"/>
      <c r="S2" s="51"/>
      <c r="T2" s="51"/>
      <c r="U2" s="51"/>
      <c r="V2" s="51"/>
      <c r="W2" s="51"/>
      <c r="X2" s="51"/>
      <c r="Y2" s="51"/>
      <c r="Z2" s="51"/>
      <c r="AA2" s="51"/>
      <c r="AB2" s="51"/>
      <c r="AC2" s="51"/>
      <c r="AD2" s="51"/>
      <c r="AE2" s="51"/>
      <c r="AF2" s="59" t="s">
        <v>419</v>
      </c>
      <c r="AG2" s="51"/>
      <c r="AH2" s="51"/>
      <c r="AI2" s="51"/>
      <c r="AJ2" s="51"/>
      <c r="AK2" s="51"/>
      <c r="AL2" s="51"/>
      <c r="AM2" s="51"/>
      <c r="AN2" s="51"/>
      <c r="AO2" s="51"/>
      <c r="AP2" s="51"/>
      <c r="AQ2" s="51"/>
      <c r="AR2" s="51"/>
      <c r="AS2" s="51"/>
      <c r="AT2" s="51"/>
      <c r="AU2" s="51"/>
      <c r="AV2" s="49"/>
      <c r="AW2" s="55">
        <v>1</v>
      </c>
    </row>
    <row r="3" spans="1:49" ht="13" customHeight="1" x14ac:dyDescent="0.15">
      <c r="A3" s="44" t="s">
        <v>424</v>
      </c>
      <c r="B3" s="45">
        <v>2009</v>
      </c>
      <c r="C3" s="45" t="s">
        <v>414</v>
      </c>
      <c r="D3" s="45" t="s">
        <v>102</v>
      </c>
      <c r="E3" s="45" t="s">
        <v>467</v>
      </c>
      <c r="F3" s="45">
        <v>19</v>
      </c>
      <c r="G3" s="45">
        <v>21</v>
      </c>
      <c r="H3" s="73">
        <v>3</v>
      </c>
      <c r="I3" s="45"/>
      <c r="J3" s="52"/>
      <c r="K3" s="60"/>
      <c r="L3" s="52" t="s">
        <v>419</v>
      </c>
      <c r="M3" s="60"/>
      <c r="N3" s="52"/>
      <c r="O3" s="60"/>
      <c r="P3" s="52"/>
      <c r="Q3" s="60"/>
      <c r="R3" s="52"/>
      <c r="S3" s="60"/>
      <c r="T3" s="52"/>
      <c r="U3" s="60" t="s">
        <v>419</v>
      </c>
      <c r="V3" s="52"/>
      <c r="W3" s="60"/>
      <c r="X3" s="52"/>
      <c r="Y3" s="60" t="s">
        <v>419</v>
      </c>
      <c r="Z3" s="52"/>
      <c r="AA3" s="60"/>
      <c r="AB3" s="52"/>
      <c r="AC3" s="60"/>
      <c r="AD3" s="52" t="s">
        <v>419</v>
      </c>
      <c r="AE3" s="60"/>
      <c r="AF3" s="52"/>
      <c r="AG3" s="60"/>
      <c r="AH3" s="52" t="s">
        <v>419</v>
      </c>
      <c r="AI3" s="60"/>
      <c r="AJ3" s="52"/>
      <c r="AK3" s="60"/>
      <c r="AL3" s="52" t="s">
        <v>419</v>
      </c>
      <c r="AM3" s="60" t="s">
        <v>419</v>
      </c>
      <c r="AN3" s="52"/>
      <c r="AO3" s="60"/>
      <c r="AP3" s="52"/>
      <c r="AQ3" s="60"/>
      <c r="AR3" s="52"/>
      <c r="AS3" s="60"/>
      <c r="AT3" s="52"/>
      <c r="AU3" s="60"/>
      <c r="AV3" s="45"/>
      <c r="AW3" s="56">
        <v>7</v>
      </c>
    </row>
    <row r="4" spans="1:49" ht="13" customHeight="1" x14ac:dyDescent="0.15">
      <c r="A4" s="41" t="s">
        <v>461</v>
      </c>
      <c r="B4" s="42">
        <v>2010</v>
      </c>
      <c r="C4" s="42" t="s">
        <v>414</v>
      </c>
      <c r="D4" s="42" t="s">
        <v>525</v>
      </c>
      <c r="E4" s="43" t="s">
        <v>467</v>
      </c>
      <c r="F4" s="42" t="s">
        <v>13</v>
      </c>
      <c r="G4" s="42">
        <v>68</v>
      </c>
      <c r="H4" s="74">
        <v>3</v>
      </c>
      <c r="I4" s="42"/>
      <c r="J4" s="53"/>
      <c r="K4" s="53"/>
      <c r="L4" s="53"/>
      <c r="M4" s="53"/>
      <c r="N4" s="53"/>
      <c r="O4" s="53"/>
      <c r="P4" s="53"/>
      <c r="Q4" s="53"/>
      <c r="R4" s="53"/>
      <c r="S4" s="53"/>
      <c r="T4" s="53"/>
      <c r="U4" s="53"/>
      <c r="V4" s="53"/>
      <c r="W4" s="53"/>
      <c r="X4" s="53" t="s">
        <v>419</v>
      </c>
      <c r="Y4" s="53" t="s">
        <v>419</v>
      </c>
      <c r="Z4" s="53"/>
      <c r="AA4" s="53"/>
      <c r="AB4" s="53"/>
      <c r="AC4" s="53"/>
      <c r="AD4" s="53" t="s">
        <v>419</v>
      </c>
      <c r="AE4" s="53"/>
      <c r="AF4" s="53"/>
      <c r="AG4" s="53"/>
      <c r="AH4" s="53" t="s">
        <v>419</v>
      </c>
      <c r="AI4" s="53"/>
      <c r="AJ4" s="53" t="s">
        <v>419</v>
      </c>
      <c r="AK4" s="53"/>
      <c r="AL4" s="53"/>
      <c r="AM4" s="53" t="s">
        <v>419</v>
      </c>
      <c r="AN4" s="53"/>
      <c r="AO4" s="53"/>
      <c r="AP4" s="53"/>
      <c r="AQ4" s="53"/>
      <c r="AR4" s="53"/>
      <c r="AS4" s="53"/>
      <c r="AT4" s="53"/>
      <c r="AU4" s="53"/>
      <c r="AV4" s="42"/>
      <c r="AW4" s="57">
        <v>6</v>
      </c>
    </row>
    <row r="5" spans="1:49" ht="13" customHeight="1" x14ac:dyDescent="0.15">
      <c r="A5" s="44" t="s">
        <v>475</v>
      </c>
      <c r="B5" s="45">
        <v>2013</v>
      </c>
      <c r="C5" s="45" t="s">
        <v>414</v>
      </c>
      <c r="D5" s="45" t="s">
        <v>102</v>
      </c>
      <c r="E5" s="45" t="s">
        <v>467</v>
      </c>
      <c r="F5" s="45">
        <v>36</v>
      </c>
      <c r="G5" s="45">
        <v>33</v>
      </c>
      <c r="H5" s="73">
        <v>5</v>
      </c>
      <c r="I5" s="45"/>
      <c r="J5" s="52"/>
      <c r="K5" s="60"/>
      <c r="L5" s="52"/>
      <c r="M5" s="60"/>
      <c r="N5" s="52"/>
      <c r="O5" s="60"/>
      <c r="P5" s="52"/>
      <c r="Q5" s="60"/>
      <c r="R5" s="52"/>
      <c r="S5" s="60"/>
      <c r="T5" s="52"/>
      <c r="U5" s="60"/>
      <c r="V5" s="52"/>
      <c r="W5" s="60"/>
      <c r="X5" s="52"/>
      <c r="Y5" s="60" t="s">
        <v>419</v>
      </c>
      <c r="Z5" s="52"/>
      <c r="AA5" s="60"/>
      <c r="AB5" s="52"/>
      <c r="AC5" s="60"/>
      <c r="AD5" s="52"/>
      <c r="AE5" s="60"/>
      <c r="AF5" s="52"/>
      <c r="AG5" s="60"/>
      <c r="AH5" s="52"/>
      <c r="AI5" s="60"/>
      <c r="AJ5" s="52"/>
      <c r="AK5" s="60"/>
      <c r="AL5" s="52"/>
      <c r="AM5" s="60"/>
      <c r="AN5" s="52"/>
      <c r="AO5" s="60"/>
      <c r="AP5" s="52" t="s">
        <v>419</v>
      </c>
      <c r="AQ5" s="60"/>
      <c r="AR5" s="52"/>
      <c r="AS5" s="60"/>
      <c r="AT5" s="52"/>
      <c r="AU5" s="60"/>
      <c r="AV5" s="45"/>
      <c r="AW5" s="56">
        <v>2</v>
      </c>
    </row>
    <row r="6" spans="1:49" ht="13" customHeight="1" x14ac:dyDescent="0.15">
      <c r="A6" s="41" t="s">
        <v>444</v>
      </c>
      <c r="B6" s="42">
        <v>2015</v>
      </c>
      <c r="C6" s="42" t="s">
        <v>414</v>
      </c>
      <c r="D6" s="42" t="s">
        <v>436</v>
      </c>
      <c r="E6" s="43" t="s">
        <v>467</v>
      </c>
      <c r="F6" s="42" t="s">
        <v>13</v>
      </c>
      <c r="G6" s="42">
        <v>30</v>
      </c>
      <c r="H6" s="74">
        <v>5.4</v>
      </c>
      <c r="I6" s="42"/>
      <c r="J6" s="53"/>
      <c r="K6" s="53"/>
      <c r="L6" s="53"/>
      <c r="M6" s="53"/>
      <c r="N6" s="53"/>
      <c r="O6" s="53" t="s">
        <v>419</v>
      </c>
      <c r="P6" s="53" t="s">
        <v>419</v>
      </c>
      <c r="Q6" s="53"/>
      <c r="R6" s="53"/>
      <c r="S6" s="53"/>
      <c r="T6" s="53"/>
      <c r="U6" s="53"/>
      <c r="V6" s="53"/>
      <c r="W6" s="53"/>
      <c r="X6" s="53"/>
      <c r="Y6" s="53"/>
      <c r="Z6" s="53"/>
      <c r="AA6" s="53"/>
      <c r="AB6" s="53"/>
      <c r="AC6" s="53"/>
      <c r="AD6" s="53"/>
      <c r="AE6" s="53"/>
      <c r="AF6" s="53" t="s">
        <v>419</v>
      </c>
      <c r="AG6" s="53"/>
      <c r="AH6" s="53"/>
      <c r="AI6" s="53"/>
      <c r="AJ6" s="53"/>
      <c r="AK6" s="53"/>
      <c r="AL6" s="53"/>
      <c r="AM6" s="53"/>
      <c r="AN6" s="53"/>
      <c r="AO6" s="53"/>
      <c r="AP6" s="53"/>
      <c r="AQ6" s="53"/>
      <c r="AR6" s="53"/>
      <c r="AS6" s="53"/>
      <c r="AT6" s="53"/>
      <c r="AU6" s="53"/>
      <c r="AV6" s="42"/>
      <c r="AW6" s="57">
        <v>3</v>
      </c>
    </row>
    <row r="7" spans="1:49" ht="13" customHeight="1" x14ac:dyDescent="0.15">
      <c r="A7" s="44" t="s">
        <v>508</v>
      </c>
      <c r="B7" s="45">
        <v>2017</v>
      </c>
      <c r="C7" s="45" t="s">
        <v>414</v>
      </c>
      <c r="D7" s="45" t="s">
        <v>124</v>
      </c>
      <c r="E7" s="45" t="s">
        <v>467</v>
      </c>
      <c r="F7" s="45">
        <v>20</v>
      </c>
      <c r="G7" s="45">
        <v>18</v>
      </c>
      <c r="H7" s="73">
        <v>10.5</v>
      </c>
      <c r="I7" s="45"/>
      <c r="J7" s="52"/>
      <c r="K7" s="60"/>
      <c r="L7" s="52"/>
      <c r="M7" s="60"/>
      <c r="N7" s="52"/>
      <c r="O7" s="60"/>
      <c r="P7" s="52"/>
      <c r="Q7" s="60"/>
      <c r="R7" s="52"/>
      <c r="S7" s="60"/>
      <c r="T7" s="52"/>
      <c r="U7" s="60"/>
      <c r="V7" s="52"/>
      <c r="W7" s="60"/>
      <c r="X7" s="52"/>
      <c r="Y7" s="60"/>
      <c r="Z7" s="52"/>
      <c r="AA7" s="60"/>
      <c r="AB7" s="52"/>
      <c r="AC7" s="60"/>
      <c r="AD7" s="52"/>
      <c r="AE7" s="60"/>
      <c r="AF7" s="52"/>
      <c r="AG7" s="60" t="s">
        <v>419</v>
      </c>
      <c r="AH7" s="52"/>
      <c r="AI7" s="60"/>
      <c r="AJ7" s="52"/>
      <c r="AK7" s="60"/>
      <c r="AL7" s="52"/>
      <c r="AM7" s="60"/>
      <c r="AN7" s="52"/>
      <c r="AO7" s="60"/>
      <c r="AP7" s="52"/>
      <c r="AQ7" s="60"/>
      <c r="AR7" s="52"/>
      <c r="AS7" s="60"/>
      <c r="AT7" s="52"/>
      <c r="AU7" s="60"/>
      <c r="AV7" s="45"/>
      <c r="AW7" s="56">
        <v>1</v>
      </c>
    </row>
    <row r="8" spans="1:49" ht="13" customHeight="1" x14ac:dyDescent="0.15">
      <c r="A8" s="41" t="s">
        <v>455</v>
      </c>
      <c r="B8" s="42">
        <v>2009</v>
      </c>
      <c r="C8" s="42" t="s">
        <v>414</v>
      </c>
      <c r="D8" s="42" t="s">
        <v>102</v>
      </c>
      <c r="E8" s="43" t="s">
        <v>467</v>
      </c>
      <c r="F8" s="42">
        <v>162</v>
      </c>
      <c r="G8" s="42">
        <v>161</v>
      </c>
      <c r="H8" s="74">
        <v>3</v>
      </c>
      <c r="I8" s="42"/>
      <c r="J8" s="53"/>
      <c r="K8" s="53"/>
      <c r="L8" s="53"/>
      <c r="M8" s="53"/>
      <c r="N8" s="53"/>
      <c r="O8" s="53"/>
      <c r="P8" s="53"/>
      <c r="Q8" s="53"/>
      <c r="R8" s="53"/>
      <c r="S8" s="53"/>
      <c r="T8" s="53"/>
      <c r="U8" s="53" t="s">
        <v>419</v>
      </c>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42"/>
      <c r="AW8" s="57">
        <v>1</v>
      </c>
    </row>
    <row r="9" spans="1:49" ht="13" customHeight="1" x14ac:dyDescent="0.15">
      <c r="A9" s="44" t="s">
        <v>509</v>
      </c>
      <c r="B9" s="45">
        <v>2015</v>
      </c>
      <c r="C9" s="45" t="s">
        <v>414</v>
      </c>
      <c r="D9" s="45" t="s">
        <v>124</v>
      </c>
      <c r="E9" s="45" t="s">
        <v>467</v>
      </c>
      <c r="F9" s="45">
        <v>20</v>
      </c>
      <c r="G9" s="45">
        <v>23</v>
      </c>
      <c r="H9" s="73">
        <v>2</v>
      </c>
      <c r="I9" s="45"/>
      <c r="J9" s="52"/>
      <c r="K9" s="60"/>
      <c r="L9" s="52"/>
      <c r="M9" s="60"/>
      <c r="N9" s="52"/>
      <c r="O9" s="60"/>
      <c r="P9" s="52"/>
      <c r="Q9" s="60"/>
      <c r="R9" s="52"/>
      <c r="S9" s="60"/>
      <c r="T9" s="52"/>
      <c r="U9" s="60"/>
      <c r="V9" s="52"/>
      <c r="W9" s="60"/>
      <c r="X9" s="52"/>
      <c r="Y9" s="60"/>
      <c r="Z9" s="52"/>
      <c r="AA9" s="60"/>
      <c r="AB9" s="52"/>
      <c r="AC9" s="60"/>
      <c r="AD9" s="52"/>
      <c r="AE9" s="60"/>
      <c r="AF9" s="52"/>
      <c r="AG9" s="60" t="s">
        <v>419</v>
      </c>
      <c r="AH9" s="52"/>
      <c r="AI9" s="60"/>
      <c r="AJ9" s="52"/>
      <c r="AK9" s="60"/>
      <c r="AL9" s="52"/>
      <c r="AM9" s="60"/>
      <c r="AN9" s="52"/>
      <c r="AO9" s="60"/>
      <c r="AP9" s="52"/>
      <c r="AQ9" s="60"/>
      <c r="AR9" s="52"/>
      <c r="AS9" s="60"/>
      <c r="AT9" s="52"/>
      <c r="AU9" s="60"/>
      <c r="AV9" s="45"/>
      <c r="AW9" s="56">
        <v>1</v>
      </c>
    </row>
    <row r="10" spans="1:49" ht="13" customHeight="1" x14ac:dyDescent="0.15">
      <c r="A10" s="41" t="s">
        <v>524</v>
      </c>
      <c r="B10" s="42">
        <v>2011</v>
      </c>
      <c r="C10" s="42" t="s">
        <v>414</v>
      </c>
      <c r="D10" s="42" t="s">
        <v>102</v>
      </c>
      <c r="E10" s="43" t="s">
        <v>467</v>
      </c>
      <c r="F10" s="42">
        <v>37</v>
      </c>
      <c r="G10" s="42">
        <v>38</v>
      </c>
      <c r="H10" s="74">
        <v>3</v>
      </c>
      <c r="I10" s="42"/>
      <c r="J10" s="53"/>
      <c r="K10" s="53"/>
      <c r="L10" s="53" t="s">
        <v>419</v>
      </c>
      <c r="M10" s="53"/>
      <c r="N10" s="53"/>
      <c r="O10" s="53"/>
      <c r="P10" s="53"/>
      <c r="Q10" s="53"/>
      <c r="R10" s="53"/>
      <c r="S10" s="53"/>
      <c r="T10" s="53"/>
      <c r="U10" s="53" t="s">
        <v>419</v>
      </c>
      <c r="V10" s="53"/>
      <c r="W10" s="53"/>
      <c r="X10" s="53"/>
      <c r="Y10" s="53"/>
      <c r="Z10" s="53"/>
      <c r="AA10" s="53"/>
      <c r="AB10" s="53"/>
      <c r="AC10" s="53"/>
      <c r="AD10" s="53"/>
      <c r="AE10" s="53"/>
      <c r="AF10" s="53"/>
      <c r="AG10" s="53"/>
      <c r="AH10" s="53"/>
      <c r="AI10" s="53"/>
      <c r="AJ10" s="53"/>
      <c r="AK10" s="53"/>
      <c r="AL10" s="53"/>
      <c r="AM10" s="53" t="s">
        <v>419</v>
      </c>
      <c r="AN10" s="53"/>
      <c r="AO10" s="53"/>
      <c r="AP10" s="53"/>
      <c r="AQ10" s="53"/>
      <c r="AR10" s="53"/>
      <c r="AS10" s="53"/>
      <c r="AT10" s="53"/>
      <c r="AU10" s="53"/>
      <c r="AV10" s="42"/>
      <c r="AW10" s="57">
        <v>3</v>
      </c>
    </row>
    <row r="11" spans="1:49" ht="13" customHeight="1" x14ac:dyDescent="0.15">
      <c r="A11" s="44" t="s">
        <v>434</v>
      </c>
      <c r="B11" s="45">
        <v>2008</v>
      </c>
      <c r="C11" s="45" t="s">
        <v>414</v>
      </c>
      <c r="D11" s="45" t="s">
        <v>102</v>
      </c>
      <c r="E11" s="45" t="s">
        <v>467</v>
      </c>
      <c r="F11" s="45">
        <v>18</v>
      </c>
      <c r="G11" s="45">
        <v>21</v>
      </c>
      <c r="H11" s="73">
        <v>3</v>
      </c>
      <c r="I11" s="45"/>
      <c r="J11" s="52"/>
      <c r="K11" s="60"/>
      <c r="L11" s="52" t="s">
        <v>419</v>
      </c>
      <c r="M11" s="60"/>
      <c r="N11" s="52"/>
      <c r="O11" s="60"/>
      <c r="P11" s="52"/>
      <c r="Q11" s="60"/>
      <c r="R11" s="52"/>
      <c r="S11" s="60"/>
      <c r="T11" s="52"/>
      <c r="U11" s="60" t="s">
        <v>419</v>
      </c>
      <c r="V11" s="52"/>
      <c r="W11" s="60"/>
      <c r="X11" s="52"/>
      <c r="Y11" s="60" t="s">
        <v>419</v>
      </c>
      <c r="Z11" s="52"/>
      <c r="AA11" s="60"/>
      <c r="AB11" s="52"/>
      <c r="AC11" s="60"/>
      <c r="AD11" s="52" t="s">
        <v>419</v>
      </c>
      <c r="AE11" s="60"/>
      <c r="AF11" s="52"/>
      <c r="AG11" s="60"/>
      <c r="AH11" s="52" t="s">
        <v>419</v>
      </c>
      <c r="AI11" s="60"/>
      <c r="AJ11" s="52"/>
      <c r="AK11" s="60"/>
      <c r="AL11" s="52" t="s">
        <v>419</v>
      </c>
      <c r="AM11" s="60" t="s">
        <v>419</v>
      </c>
      <c r="AN11" s="52"/>
      <c r="AO11" s="60"/>
      <c r="AP11" s="52"/>
      <c r="AQ11" s="60"/>
      <c r="AR11" s="52"/>
      <c r="AS11" s="60"/>
      <c r="AT11" s="52"/>
      <c r="AU11" s="60"/>
      <c r="AV11" s="45"/>
      <c r="AW11" s="56">
        <v>7</v>
      </c>
    </row>
    <row r="12" spans="1:49" ht="13" customHeight="1" x14ac:dyDescent="0.15">
      <c r="A12" s="41" t="s">
        <v>451</v>
      </c>
      <c r="B12" s="42">
        <v>2009</v>
      </c>
      <c r="C12" s="42" t="s">
        <v>414</v>
      </c>
      <c r="D12" s="42" t="s">
        <v>102</v>
      </c>
      <c r="E12" s="43" t="s">
        <v>467</v>
      </c>
      <c r="F12" s="42">
        <v>58</v>
      </c>
      <c r="G12" s="42">
        <v>65</v>
      </c>
      <c r="H12" s="74">
        <v>4</v>
      </c>
      <c r="I12" s="42"/>
      <c r="J12" s="53"/>
      <c r="K12" s="53"/>
      <c r="L12" s="53"/>
      <c r="M12" s="53"/>
      <c r="N12" s="53"/>
      <c r="O12" s="53"/>
      <c r="P12" s="53"/>
      <c r="Q12" s="53"/>
      <c r="R12" s="53"/>
      <c r="S12" s="53"/>
      <c r="T12" s="53"/>
      <c r="U12" s="53" t="s">
        <v>419</v>
      </c>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42"/>
      <c r="AW12" s="57">
        <v>1</v>
      </c>
    </row>
    <row r="13" spans="1:49" ht="13" customHeight="1" x14ac:dyDescent="0.15">
      <c r="A13" s="44" t="s">
        <v>462</v>
      </c>
      <c r="B13" s="45">
        <v>2010</v>
      </c>
      <c r="C13" s="45" t="s">
        <v>414</v>
      </c>
      <c r="D13" s="45" t="s">
        <v>106</v>
      </c>
      <c r="E13" s="45" t="s">
        <v>467</v>
      </c>
      <c r="F13" s="45" t="s">
        <v>13</v>
      </c>
      <c r="G13" s="45">
        <v>71</v>
      </c>
      <c r="H13" s="73">
        <v>1</v>
      </c>
      <c r="I13" s="45"/>
      <c r="J13" s="52"/>
      <c r="K13" s="60"/>
      <c r="L13" s="52"/>
      <c r="M13" s="60"/>
      <c r="N13" s="52"/>
      <c r="O13" s="60"/>
      <c r="P13" s="52"/>
      <c r="Q13" s="60"/>
      <c r="R13" s="52"/>
      <c r="S13" s="60"/>
      <c r="T13" s="52"/>
      <c r="U13" s="60"/>
      <c r="V13" s="52"/>
      <c r="W13" s="60"/>
      <c r="X13" s="52" t="s">
        <v>419</v>
      </c>
      <c r="Y13" s="60"/>
      <c r="Z13" s="52"/>
      <c r="AA13" s="60"/>
      <c r="AB13" s="52"/>
      <c r="AC13" s="60"/>
      <c r="AD13" s="52"/>
      <c r="AE13" s="60"/>
      <c r="AF13" s="52"/>
      <c r="AG13" s="60"/>
      <c r="AH13" s="52"/>
      <c r="AI13" s="60"/>
      <c r="AJ13" s="52"/>
      <c r="AK13" s="60"/>
      <c r="AL13" s="52"/>
      <c r="AM13" s="60"/>
      <c r="AN13" s="52"/>
      <c r="AO13" s="60"/>
      <c r="AP13" s="52"/>
      <c r="AQ13" s="60"/>
      <c r="AR13" s="52"/>
      <c r="AS13" s="60"/>
      <c r="AT13" s="52"/>
      <c r="AU13" s="60"/>
      <c r="AV13" s="45"/>
      <c r="AW13" s="56">
        <v>1</v>
      </c>
    </row>
    <row r="14" spans="1:49" ht="13" customHeight="1" x14ac:dyDescent="0.15">
      <c r="A14" s="41" t="s">
        <v>510</v>
      </c>
      <c r="B14" s="42">
        <v>2016</v>
      </c>
      <c r="C14" s="42" t="s">
        <v>414</v>
      </c>
      <c r="D14" s="42" t="s">
        <v>124</v>
      </c>
      <c r="E14" s="43" t="s">
        <v>467</v>
      </c>
      <c r="F14" s="42">
        <v>24</v>
      </c>
      <c r="G14" s="42">
        <v>24</v>
      </c>
      <c r="H14" s="74">
        <v>3.9</v>
      </c>
      <c r="I14" s="42"/>
      <c r="J14" s="53"/>
      <c r="K14" s="53"/>
      <c r="L14" s="53"/>
      <c r="M14" s="53"/>
      <c r="N14" s="53"/>
      <c r="O14" s="53"/>
      <c r="P14" s="53"/>
      <c r="Q14" s="53"/>
      <c r="R14" s="53"/>
      <c r="S14" s="53"/>
      <c r="T14" s="53"/>
      <c r="U14" s="53"/>
      <c r="V14" s="53"/>
      <c r="W14" s="53"/>
      <c r="X14" s="53"/>
      <c r="Y14" s="53"/>
      <c r="Z14" s="53"/>
      <c r="AA14" s="53"/>
      <c r="AB14" s="53"/>
      <c r="AC14" s="53" t="s">
        <v>419</v>
      </c>
      <c r="AD14" s="53"/>
      <c r="AE14" s="53"/>
      <c r="AF14" s="53"/>
      <c r="AG14" s="53" t="s">
        <v>419</v>
      </c>
      <c r="AH14" s="53"/>
      <c r="AI14" s="53"/>
      <c r="AJ14" s="53"/>
      <c r="AK14" s="53"/>
      <c r="AL14" s="53"/>
      <c r="AM14" s="53"/>
      <c r="AN14" s="53"/>
      <c r="AO14" s="53"/>
      <c r="AP14" s="53"/>
      <c r="AQ14" s="53"/>
      <c r="AR14" s="53"/>
      <c r="AS14" s="53"/>
      <c r="AT14" s="53"/>
      <c r="AU14" s="53"/>
      <c r="AV14" s="42"/>
      <c r="AW14" s="57">
        <v>2</v>
      </c>
    </row>
    <row r="15" spans="1:49" ht="13" customHeight="1" x14ac:dyDescent="0.15">
      <c r="A15" s="44" t="s">
        <v>450</v>
      </c>
      <c r="B15" s="45">
        <v>2017</v>
      </c>
      <c r="C15" s="45" t="s">
        <v>414</v>
      </c>
      <c r="D15" s="45" t="s">
        <v>106</v>
      </c>
      <c r="E15" s="45" t="s">
        <v>466</v>
      </c>
      <c r="F15" s="45">
        <v>9</v>
      </c>
      <c r="G15" s="45">
        <v>13</v>
      </c>
      <c r="H15" s="73">
        <v>2</v>
      </c>
      <c r="I15" s="45"/>
      <c r="J15" s="52"/>
      <c r="K15" s="60"/>
      <c r="L15" s="52"/>
      <c r="M15" s="60"/>
      <c r="N15" s="52"/>
      <c r="O15" s="60"/>
      <c r="P15" s="52"/>
      <c r="Q15" s="60"/>
      <c r="R15" s="52"/>
      <c r="S15" s="60"/>
      <c r="T15" s="52" t="s">
        <v>419</v>
      </c>
      <c r="U15" s="60"/>
      <c r="V15" s="52"/>
      <c r="W15" s="60"/>
      <c r="X15" s="52"/>
      <c r="Y15" s="60"/>
      <c r="Z15" s="52"/>
      <c r="AA15" s="60"/>
      <c r="AB15" s="52"/>
      <c r="AC15" s="60"/>
      <c r="AD15" s="52"/>
      <c r="AE15" s="60"/>
      <c r="AF15" s="52"/>
      <c r="AG15" s="60"/>
      <c r="AH15" s="52"/>
      <c r="AI15" s="60"/>
      <c r="AJ15" s="52"/>
      <c r="AK15" s="60"/>
      <c r="AL15" s="52"/>
      <c r="AM15" s="60"/>
      <c r="AN15" s="52" t="s">
        <v>419</v>
      </c>
      <c r="AO15" s="60"/>
      <c r="AP15" s="52"/>
      <c r="AQ15" s="60"/>
      <c r="AR15" s="52"/>
      <c r="AS15" s="60"/>
      <c r="AT15" s="52"/>
      <c r="AU15" s="60"/>
      <c r="AV15" s="45"/>
      <c r="AW15" s="56">
        <v>2</v>
      </c>
    </row>
    <row r="16" spans="1:49" ht="13" customHeight="1" x14ac:dyDescent="0.15">
      <c r="A16" s="41" t="s">
        <v>463</v>
      </c>
      <c r="B16" s="42">
        <v>2013</v>
      </c>
      <c r="C16" s="42" t="s">
        <v>414</v>
      </c>
      <c r="D16" s="42" t="s">
        <v>124</v>
      </c>
      <c r="E16" s="43" t="s">
        <v>467</v>
      </c>
      <c r="F16" s="42">
        <v>59</v>
      </c>
      <c r="G16" s="42">
        <v>52</v>
      </c>
      <c r="H16" s="74">
        <v>3.1</v>
      </c>
      <c r="I16" s="42"/>
      <c r="J16" s="53"/>
      <c r="K16" s="53"/>
      <c r="L16" s="53"/>
      <c r="M16" s="53"/>
      <c r="N16" s="53"/>
      <c r="O16" s="53"/>
      <c r="P16" s="53"/>
      <c r="Q16" s="53"/>
      <c r="R16" s="53"/>
      <c r="S16" s="53"/>
      <c r="T16" s="53"/>
      <c r="U16" s="53"/>
      <c r="V16" s="53"/>
      <c r="W16" s="53"/>
      <c r="X16" s="53"/>
      <c r="Y16" s="53"/>
      <c r="Z16" s="53" t="s">
        <v>419</v>
      </c>
      <c r="AA16" s="53"/>
      <c r="AB16" s="53"/>
      <c r="AC16" s="53" t="s">
        <v>419</v>
      </c>
      <c r="AD16" s="53"/>
      <c r="AE16" s="53"/>
      <c r="AF16" s="53"/>
      <c r="AG16" s="53" t="s">
        <v>419</v>
      </c>
      <c r="AH16" s="53"/>
      <c r="AI16" s="53"/>
      <c r="AJ16" s="53"/>
      <c r="AK16" s="53"/>
      <c r="AL16" s="53"/>
      <c r="AM16" s="53"/>
      <c r="AN16" s="53"/>
      <c r="AO16" s="53"/>
      <c r="AP16" s="53"/>
      <c r="AQ16" s="53"/>
      <c r="AR16" s="53"/>
      <c r="AS16" s="53"/>
      <c r="AT16" s="53"/>
      <c r="AU16" s="53"/>
      <c r="AV16" s="42"/>
      <c r="AW16" s="57">
        <v>3</v>
      </c>
    </row>
    <row r="17" spans="1:49" ht="13" customHeight="1" x14ac:dyDescent="0.15">
      <c r="A17" s="44" t="s">
        <v>464</v>
      </c>
      <c r="B17" s="45">
        <v>2011</v>
      </c>
      <c r="C17" s="45" t="s">
        <v>414</v>
      </c>
      <c r="D17" s="45" t="s">
        <v>457</v>
      </c>
      <c r="E17" s="45" t="s">
        <v>467</v>
      </c>
      <c r="F17" s="45" t="s">
        <v>13</v>
      </c>
      <c r="G17" s="45">
        <v>3192</v>
      </c>
      <c r="H17" s="73">
        <v>6.2</v>
      </c>
      <c r="I17" s="45"/>
      <c r="J17" s="52"/>
      <c r="K17" s="60"/>
      <c r="L17" s="52"/>
      <c r="M17" s="60"/>
      <c r="N17" s="52"/>
      <c r="O17" s="60"/>
      <c r="P17" s="52"/>
      <c r="Q17" s="60"/>
      <c r="R17" s="52"/>
      <c r="S17" s="60"/>
      <c r="T17" s="52"/>
      <c r="U17" s="60"/>
      <c r="V17" s="52"/>
      <c r="W17" s="60"/>
      <c r="X17" s="52" t="s">
        <v>419</v>
      </c>
      <c r="Y17" s="60"/>
      <c r="Z17" s="52"/>
      <c r="AA17" s="60"/>
      <c r="AB17" s="52"/>
      <c r="AC17" s="60"/>
      <c r="AD17" s="52"/>
      <c r="AE17" s="60"/>
      <c r="AF17" s="52"/>
      <c r="AG17" s="60"/>
      <c r="AH17" s="52"/>
      <c r="AI17" s="60"/>
      <c r="AJ17" s="52"/>
      <c r="AK17" s="60"/>
      <c r="AL17" s="52"/>
      <c r="AM17" s="60"/>
      <c r="AN17" s="52"/>
      <c r="AO17" s="60"/>
      <c r="AP17" s="52"/>
      <c r="AQ17" s="60"/>
      <c r="AR17" s="52"/>
      <c r="AS17" s="60"/>
      <c r="AT17" s="52"/>
      <c r="AU17" s="60"/>
      <c r="AV17" s="45"/>
      <c r="AW17" s="56">
        <v>1</v>
      </c>
    </row>
    <row r="18" spans="1:49" ht="13" customHeight="1" x14ac:dyDescent="0.15">
      <c r="A18" s="41" t="s">
        <v>504</v>
      </c>
      <c r="B18" s="42">
        <v>2016</v>
      </c>
      <c r="C18" s="42" t="s">
        <v>414</v>
      </c>
      <c r="D18" s="42" t="s">
        <v>439</v>
      </c>
      <c r="E18" s="43" t="s">
        <v>467</v>
      </c>
      <c r="F18" s="42" t="s">
        <v>13</v>
      </c>
      <c r="G18" s="42">
        <v>24</v>
      </c>
      <c r="H18" s="74">
        <v>2.9</v>
      </c>
      <c r="I18" s="42"/>
      <c r="J18" s="53"/>
      <c r="K18" s="53"/>
      <c r="L18" s="53"/>
      <c r="M18" s="53"/>
      <c r="N18" s="53"/>
      <c r="O18" s="53"/>
      <c r="P18" s="53"/>
      <c r="Q18" s="53"/>
      <c r="R18" s="53"/>
      <c r="S18" s="53"/>
      <c r="T18" s="53"/>
      <c r="U18" s="53"/>
      <c r="V18" s="53"/>
      <c r="W18" s="53"/>
      <c r="X18" s="53"/>
      <c r="Y18" s="53"/>
      <c r="Z18" s="53"/>
      <c r="AA18" s="53"/>
      <c r="AB18" s="53"/>
      <c r="AC18" s="53"/>
      <c r="AD18" s="53"/>
      <c r="AE18" s="53"/>
      <c r="AF18" s="53" t="s">
        <v>419</v>
      </c>
      <c r="AG18" s="53"/>
      <c r="AH18" s="53"/>
      <c r="AI18" s="53"/>
      <c r="AJ18" s="53"/>
      <c r="AK18" s="53"/>
      <c r="AL18" s="53"/>
      <c r="AM18" s="53"/>
      <c r="AN18" s="53"/>
      <c r="AO18" s="53"/>
      <c r="AP18" s="53"/>
      <c r="AQ18" s="53"/>
      <c r="AR18" s="53"/>
      <c r="AS18" s="53"/>
      <c r="AT18" s="53"/>
      <c r="AU18" s="53"/>
      <c r="AV18" s="42"/>
      <c r="AW18" s="57">
        <v>1</v>
      </c>
    </row>
    <row r="19" spans="1:49" ht="13" customHeight="1" x14ac:dyDescent="0.15">
      <c r="A19" s="44" t="s">
        <v>497</v>
      </c>
      <c r="B19" s="45">
        <v>2014</v>
      </c>
      <c r="C19" s="45" t="s">
        <v>414</v>
      </c>
      <c r="D19" s="45" t="s">
        <v>124</v>
      </c>
      <c r="E19" s="45" t="s">
        <v>467</v>
      </c>
      <c r="F19" s="45">
        <v>127</v>
      </c>
      <c r="G19" s="45">
        <v>120</v>
      </c>
      <c r="H19" s="73">
        <v>3.2</v>
      </c>
      <c r="I19" s="45"/>
      <c r="J19" s="52"/>
      <c r="K19" s="60"/>
      <c r="L19" s="52"/>
      <c r="M19" s="60"/>
      <c r="N19" s="52"/>
      <c r="O19" s="60"/>
      <c r="P19" s="52"/>
      <c r="Q19" s="60"/>
      <c r="R19" s="52"/>
      <c r="S19" s="60"/>
      <c r="T19" s="52"/>
      <c r="U19" s="60"/>
      <c r="V19" s="52"/>
      <c r="W19" s="60"/>
      <c r="X19" s="52"/>
      <c r="Y19" s="60"/>
      <c r="Z19" s="52"/>
      <c r="AA19" s="60"/>
      <c r="AB19" s="52"/>
      <c r="AC19" s="60" t="s">
        <v>419</v>
      </c>
      <c r="AD19" s="52"/>
      <c r="AE19" s="60"/>
      <c r="AF19" s="52"/>
      <c r="AG19" s="60"/>
      <c r="AH19" s="52"/>
      <c r="AI19" s="60"/>
      <c r="AJ19" s="52"/>
      <c r="AK19" s="60" t="s">
        <v>419</v>
      </c>
      <c r="AL19" s="52"/>
      <c r="AM19" s="60"/>
      <c r="AN19" s="52"/>
      <c r="AO19" s="60"/>
      <c r="AP19" s="52"/>
      <c r="AQ19" s="60"/>
      <c r="AR19" s="52"/>
      <c r="AS19" s="60"/>
      <c r="AT19" s="52"/>
      <c r="AU19" s="60"/>
      <c r="AV19" s="45"/>
      <c r="AW19" s="56">
        <v>2</v>
      </c>
    </row>
    <row r="20" spans="1:49" ht="13" customHeight="1" x14ac:dyDescent="0.15">
      <c r="A20" s="41" t="s">
        <v>465</v>
      </c>
      <c r="B20" s="42">
        <v>2008</v>
      </c>
      <c r="C20" s="42" t="s">
        <v>414</v>
      </c>
      <c r="D20" s="42" t="s">
        <v>457</v>
      </c>
      <c r="E20" s="43" t="s">
        <v>467</v>
      </c>
      <c r="F20" s="42" t="s">
        <v>13</v>
      </c>
      <c r="G20" s="42">
        <v>71</v>
      </c>
      <c r="H20" s="74">
        <v>2</v>
      </c>
      <c r="I20" s="42"/>
      <c r="J20" s="53"/>
      <c r="K20" s="53"/>
      <c r="L20" s="53"/>
      <c r="M20" s="53"/>
      <c r="N20" s="53"/>
      <c r="O20" s="53"/>
      <c r="P20" s="53"/>
      <c r="Q20" s="53"/>
      <c r="R20" s="53"/>
      <c r="S20" s="53"/>
      <c r="T20" s="53"/>
      <c r="U20" s="53"/>
      <c r="V20" s="53"/>
      <c r="W20" s="53"/>
      <c r="X20" s="53" t="s">
        <v>419</v>
      </c>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42"/>
      <c r="AW20" s="57">
        <v>1</v>
      </c>
    </row>
    <row r="21" spans="1:49" ht="13" customHeight="1" x14ac:dyDescent="0.15">
      <c r="A21" s="44" t="s">
        <v>432</v>
      </c>
      <c r="B21" s="45">
        <v>2010</v>
      </c>
      <c r="C21" s="45" t="s">
        <v>414</v>
      </c>
      <c r="D21" s="45" t="s">
        <v>417</v>
      </c>
      <c r="E21" s="45" t="s">
        <v>467</v>
      </c>
      <c r="F21" s="45">
        <v>10</v>
      </c>
      <c r="G21" s="45">
        <v>10</v>
      </c>
      <c r="H21" s="73">
        <v>3</v>
      </c>
      <c r="I21" s="45"/>
      <c r="J21" s="52"/>
      <c r="K21" s="60"/>
      <c r="L21" s="52"/>
      <c r="M21" s="60"/>
      <c r="N21" s="52" t="s">
        <v>419</v>
      </c>
      <c r="O21" s="60"/>
      <c r="P21" s="52"/>
      <c r="Q21" s="60"/>
      <c r="R21" s="52"/>
      <c r="S21" s="60"/>
      <c r="T21" s="52"/>
      <c r="U21" s="60"/>
      <c r="V21" s="52"/>
      <c r="W21" s="60"/>
      <c r="X21" s="52"/>
      <c r="Y21" s="60"/>
      <c r="Z21" s="52"/>
      <c r="AA21" s="60"/>
      <c r="AB21" s="52"/>
      <c r="AC21" s="60"/>
      <c r="AD21" s="52"/>
      <c r="AE21" s="60"/>
      <c r="AF21" s="52"/>
      <c r="AG21" s="60"/>
      <c r="AH21" s="52"/>
      <c r="AI21" s="60"/>
      <c r="AJ21" s="52"/>
      <c r="AK21" s="60"/>
      <c r="AL21" s="52"/>
      <c r="AM21" s="60"/>
      <c r="AN21" s="52"/>
      <c r="AO21" s="60"/>
      <c r="AP21" s="52"/>
      <c r="AQ21" s="60"/>
      <c r="AR21" s="52"/>
      <c r="AS21" s="60"/>
      <c r="AT21" s="52"/>
      <c r="AU21" s="60"/>
      <c r="AV21" s="45"/>
      <c r="AW21" s="56">
        <v>1</v>
      </c>
    </row>
    <row r="22" spans="1:49" ht="13" customHeight="1" x14ac:dyDescent="0.15">
      <c r="A22" s="41" t="s">
        <v>522</v>
      </c>
      <c r="B22" s="42">
        <v>2010</v>
      </c>
      <c r="C22" s="42" t="s">
        <v>414</v>
      </c>
      <c r="D22" s="42" t="s">
        <v>40</v>
      </c>
      <c r="E22" s="43" t="s">
        <v>467</v>
      </c>
      <c r="F22" s="42">
        <v>18</v>
      </c>
      <c r="G22" s="42">
        <v>13</v>
      </c>
      <c r="H22" s="74">
        <v>5</v>
      </c>
      <c r="I22" s="42"/>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t="s">
        <v>419</v>
      </c>
      <c r="AL22" s="53"/>
      <c r="AM22" s="53"/>
      <c r="AN22" s="53"/>
      <c r="AO22" s="53"/>
      <c r="AP22" s="53"/>
      <c r="AQ22" s="53"/>
      <c r="AR22" s="53"/>
      <c r="AS22" s="53"/>
      <c r="AT22" s="53"/>
      <c r="AU22" s="53"/>
      <c r="AV22" s="42"/>
      <c r="AW22" s="57">
        <v>1</v>
      </c>
    </row>
    <row r="23" spans="1:49" ht="13" customHeight="1" x14ac:dyDescent="0.15">
      <c r="A23" s="44" t="s">
        <v>490</v>
      </c>
      <c r="B23" s="45">
        <v>2014</v>
      </c>
      <c r="C23" s="45" t="s">
        <v>414</v>
      </c>
      <c r="D23" s="45" t="s">
        <v>124</v>
      </c>
      <c r="E23" s="45" t="s">
        <v>467</v>
      </c>
      <c r="F23" s="45" t="s">
        <v>13</v>
      </c>
      <c r="G23" s="45">
        <v>7</v>
      </c>
      <c r="H23" s="73">
        <v>4</v>
      </c>
      <c r="I23" s="45"/>
      <c r="J23" s="52"/>
      <c r="K23" s="60"/>
      <c r="L23" s="52"/>
      <c r="M23" s="60"/>
      <c r="N23" s="52"/>
      <c r="O23" s="60"/>
      <c r="P23" s="52"/>
      <c r="Q23" s="60"/>
      <c r="R23" s="52"/>
      <c r="S23" s="60"/>
      <c r="T23" s="52"/>
      <c r="U23" s="60"/>
      <c r="V23" s="52"/>
      <c r="W23" s="60"/>
      <c r="X23" s="52"/>
      <c r="Y23" s="60"/>
      <c r="Z23" s="52" t="s">
        <v>419</v>
      </c>
      <c r="AA23" s="60"/>
      <c r="AB23" s="52"/>
      <c r="AC23" s="60"/>
      <c r="AD23" s="52"/>
      <c r="AE23" s="60"/>
      <c r="AF23" s="52"/>
      <c r="AG23" s="60"/>
      <c r="AH23" s="52"/>
      <c r="AI23" s="60"/>
      <c r="AJ23" s="52"/>
      <c r="AK23" s="60"/>
      <c r="AL23" s="52"/>
      <c r="AM23" s="60"/>
      <c r="AN23" s="52"/>
      <c r="AO23" s="60"/>
      <c r="AP23" s="52"/>
      <c r="AQ23" s="60"/>
      <c r="AR23" s="52"/>
      <c r="AS23" s="60"/>
      <c r="AT23" s="52"/>
      <c r="AU23" s="60"/>
      <c r="AV23" s="45"/>
      <c r="AW23" s="56">
        <v>1</v>
      </c>
    </row>
    <row r="24" spans="1:49" ht="13" customHeight="1" x14ac:dyDescent="0.15">
      <c r="A24" s="41" t="s">
        <v>407</v>
      </c>
      <c r="B24" s="42">
        <v>2014</v>
      </c>
      <c r="C24" s="42" t="s">
        <v>414</v>
      </c>
      <c r="D24" s="42" t="s">
        <v>417</v>
      </c>
      <c r="E24" s="43" t="s">
        <v>466</v>
      </c>
      <c r="F24" s="42">
        <v>17</v>
      </c>
      <c r="G24" s="42">
        <v>34</v>
      </c>
      <c r="H24" s="74">
        <v>1</v>
      </c>
      <c r="I24" s="42"/>
      <c r="J24" s="53" t="s">
        <v>419</v>
      </c>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42"/>
      <c r="AW24" s="57">
        <v>1</v>
      </c>
    </row>
    <row r="25" spans="1:49" ht="13" customHeight="1" x14ac:dyDescent="0.15">
      <c r="A25" s="44" t="s">
        <v>449</v>
      </c>
      <c r="B25" s="45">
        <v>2017</v>
      </c>
      <c r="C25" s="45" t="s">
        <v>414</v>
      </c>
      <c r="D25" s="45" t="s">
        <v>106</v>
      </c>
      <c r="E25" s="45" t="s">
        <v>466</v>
      </c>
      <c r="F25" s="45">
        <v>10</v>
      </c>
      <c r="G25" s="45">
        <v>14</v>
      </c>
      <c r="H25" s="73">
        <v>2</v>
      </c>
      <c r="I25" s="45"/>
      <c r="J25" s="52"/>
      <c r="K25" s="60"/>
      <c r="L25" s="52"/>
      <c r="M25" s="60"/>
      <c r="N25" s="52"/>
      <c r="O25" s="60"/>
      <c r="P25" s="52"/>
      <c r="Q25" s="60"/>
      <c r="R25" s="52"/>
      <c r="S25" s="60"/>
      <c r="T25" s="52" t="s">
        <v>419</v>
      </c>
      <c r="U25" s="60"/>
      <c r="V25" s="52"/>
      <c r="W25" s="60"/>
      <c r="X25" s="52"/>
      <c r="Y25" s="60"/>
      <c r="Z25" s="52"/>
      <c r="AA25" s="60"/>
      <c r="AB25" s="52"/>
      <c r="AC25" s="60"/>
      <c r="AD25" s="52"/>
      <c r="AE25" s="60"/>
      <c r="AF25" s="52"/>
      <c r="AG25" s="60"/>
      <c r="AH25" s="52"/>
      <c r="AI25" s="60"/>
      <c r="AJ25" s="52"/>
      <c r="AK25" s="60"/>
      <c r="AL25" s="52"/>
      <c r="AM25" s="60"/>
      <c r="AN25" s="52" t="s">
        <v>419</v>
      </c>
      <c r="AO25" s="60"/>
      <c r="AP25" s="52"/>
      <c r="AQ25" s="60"/>
      <c r="AR25" s="52"/>
      <c r="AS25" s="60"/>
      <c r="AT25" s="52"/>
      <c r="AU25" s="60"/>
      <c r="AV25" s="45"/>
      <c r="AW25" s="56">
        <v>2</v>
      </c>
    </row>
    <row r="26" spans="1:49" ht="13" customHeight="1" x14ac:dyDescent="0.15">
      <c r="A26" s="41" t="s">
        <v>477</v>
      </c>
      <c r="B26" s="42">
        <v>2012</v>
      </c>
      <c r="C26" s="42" t="s">
        <v>414</v>
      </c>
      <c r="D26" s="42" t="s">
        <v>102</v>
      </c>
      <c r="E26" s="43" t="s">
        <v>467</v>
      </c>
      <c r="F26" s="42">
        <v>28</v>
      </c>
      <c r="G26" s="42">
        <v>24</v>
      </c>
      <c r="H26" s="74">
        <v>7</v>
      </c>
      <c r="I26" s="42"/>
      <c r="J26" s="53"/>
      <c r="K26" s="53"/>
      <c r="L26" s="53"/>
      <c r="M26" s="53"/>
      <c r="N26" s="53"/>
      <c r="O26" s="53"/>
      <c r="P26" s="53"/>
      <c r="Q26" s="53"/>
      <c r="R26" s="53"/>
      <c r="S26" s="53"/>
      <c r="T26" s="53"/>
      <c r="U26" s="53"/>
      <c r="V26" s="53"/>
      <c r="W26" s="53"/>
      <c r="X26" s="53"/>
      <c r="Y26" s="53" t="s">
        <v>419</v>
      </c>
      <c r="Z26" s="53"/>
      <c r="AA26" s="53"/>
      <c r="AB26" s="53"/>
      <c r="AC26" s="53"/>
      <c r="AD26" s="53" t="s">
        <v>419</v>
      </c>
      <c r="AE26" s="53"/>
      <c r="AF26" s="53"/>
      <c r="AG26" s="53"/>
      <c r="AH26" s="53"/>
      <c r="AI26" s="53"/>
      <c r="AJ26" s="53"/>
      <c r="AK26" s="53"/>
      <c r="AL26" s="53"/>
      <c r="AM26" s="53"/>
      <c r="AN26" s="53"/>
      <c r="AO26" s="53"/>
      <c r="AP26" s="53" t="s">
        <v>419</v>
      </c>
      <c r="AQ26" s="53"/>
      <c r="AR26" s="53"/>
      <c r="AS26" s="53"/>
      <c r="AT26" s="53"/>
      <c r="AU26" s="53"/>
      <c r="AV26" s="42"/>
      <c r="AW26" s="57">
        <v>3</v>
      </c>
    </row>
    <row r="27" spans="1:49" ht="13" customHeight="1" x14ac:dyDescent="0.15">
      <c r="A27" s="44" t="s">
        <v>477</v>
      </c>
      <c r="B27" s="45">
        <v>2013</v>
      </c>
      <c r="C27" s="45" t="s">
        <v>414</v>
      </c>
      <c r="D27" s="45" t="s">
        <v>124</v>
      </c>
      <c r="E27" s="45" t="s">
        <v>467</v>
      </c>
      <c r="F27" s="45">
        <v>37</v>
      </c>
      <c r="G27" s="45">
        <v>37</v>
      </c>
      <c r="H27" s="73">
        <v>5</v>
      </c>
      <c r="I27" s="45"/>
      <c r="J27" s="52"/>
      <c r="K27" s="60"/>
      <c r="L27" s="52"/>
      <c r="M27" s="60"/>
      <c r="N27" s="52"/>
      <c r="O27" s="60"/>
      <c r="P27" s="52"/>
      <c r="Q27" s="60"/>
      <c r="R27" s="52"/>
      <c r="S27" s="60"/>
      <c r="T27" s="52"/>
      <c r="U27" s="60"/>
      <c r="V27" s="52"/>
      <c r="W27" s="60"/>
      <c r="X27" s="52"/>
      <c r="Y27" s="60"/>
      <c r="Z27" s="52" t="s">
        <v>419</v>
      </c>
      <c r="AA27" s="60"/>
      <c r="AB27" s="52"/>
      <c r="AC27" s="60" t="s">
        <v>419</v>
      </c>
      <c r="AD27" s="52"/>
      <c r="AE27" s="60"/>
      <c r="AF27" s="52"/>
      <c r="AG27" s="60" t="s">
        <v>419</v>
      </c>
      <c r="AH27" s="52"/>
      <c r="AI27" s="60"/>
      <c r="AJ27" s="52"/>
      <c r="AK27" s="60"/>
      <c r="AL27" s="52"/>
      <c r="AM27" s="60"/>
      <c r="AN27" s="52"/>
      <c r="AO27" s="60"/>
      <c r="AP27" s="52"/>
      <c r="AQ27" s="60"/>
      <c r="AR27" s="52"/>
      <c r="AS27" s="60"/>
      <c r="AT27" s="52"/>
      <c r="AU27" s="60"/>
      <c r="AV27" s="45"/>
      <c r="AW27" s="56">
        <v>3</v>
      </c>
    </row>
    <row r="28" spans="1:49" ht="13" customHeight="1" x14ac:dyDescent="0.15">
      <c r="A28" s="41" t="s">
        <v>431</v>
      </c>
      <c r="B28" s="42">
        <v>2008</v>
      </c>
      <c r="C28" s="42" t="s">
        <v>414</v>
      </c>
      <c r="D28" s="42" t="s">
        <v>102</v>
      </c>
      <c r="E28" s="43" t="s">
        <v>467</v>
      </c>
      <c r="F28" s="42">
        <v>18</v>
      </c>
      <c r="G28" s="42">
        <v>19</v>
      </c>
      <c r="H28" s="74">
        <v>5</v>
      </c>
      <c r="I28" s="42"/>
      <c r="J28" s="53"/>
      <c r="K28" s="53"/>
      <c r="L28" s="53" t="s">
        <v>419</v>
      </c>
      <c r="M28" s="53"/>
      <c r="N28" s="53"/>
      <c r="O28" s="53"/>
      <c r="P28" s="53"/>
      <c r="Q28" s="53"/>
      <c r="R28" s="53"/>
      <c r="S28" s="53"/>
      <c r="T28" s="53"/>
      <c r="U28" s="53" t="s">
        <v>419</v>
      </c>
      <c r="V28" s="53"/>
      <c r="W28" s="53"/>
      <c r="X28" s="53"/>
      <c r="Y28" s="53" t="s">
        <v>419</v>
      </c>
      <c r="Z28" s="53"/>
      <c r="AA28" s="53"/>
      <c r="AB28" s="53" t="s">
        <v>419</v>
      </c>
      <c r="AC28" s="53"/>
      <c r="AD28" s="53" t="s">
        <v>419</v>
      </c>
      <c r="AE28" s="53"/>
      <c r="AF28" s="53"/>
      <c r="AG28" s="53"/>
      <c r="AH28" s="53" t="s">
        <v>419</v>
      </c>
      <c r="AI28" s="53"/>
      <c r="AJ28" s="53"/>
      <c r="AK28" s="53"/>
      <c r="AL28" s="53" t="s">
        <v>419</v>
      </c>
      <c r="AM28" s="53" t="s">
        <v>419</v>
      </c>
      <c r="AN28" s="53"/>
      <c r="AO28" s="53"/>
      <c r="AP28" s="53" t="s">
        <v>419</v>
      </c>
      <c r="AQ28" s="53"/>
      <c r="AR28" s="53"/>
      <c r="AS28" s="53"/>
      <c r="AT28" s="53"/>
      <c r="AU28" s="53"/>
      <c r="AV28" s="42"/>
      <c r="AW28" s="57">
        <v>9</v>
      </c>
    </row>
    <row r="29" spans="1:49" ht="13" customHeight="1" x14ac:dyDescent="0.15">
      <c r="A29" s="44" t="s">
        <v>500</v>
      </c>
      <c r="B29" s="45">
        <v>2014</v>
      </c>
      <c r="C29" s="45" t="s">
        <v>414</v>
      </c>
      <c r="D29" s="45" t="s">
        <v>124</v>
      </c>
      <c r="E29" s="45" t="s">
        <v>467</v>
      </c>
      <c r="F29" s="45" t="s">
        <v>13</v>
      </c>
      <c r="G29" s="45">
        <v>39</v>
      </c>
      <c r="H29" s="73">
        <v>2.9</v>
      </c>
      <c r="I29" s="45"/>
      <c r="J29" s="52"/>
      <c r="K29" s="60"/>
      <c r="L29" s="52"/>
      <c r="M29" s="60"/>
      <c r="N29" s="52"/>
      <c r="O29" s="60"/>
      <c r="P29" s="52"/>
      <c r="Q29" s="60"/>
      <c r="R29" s="52"/>
      <c r="S29" s="60"/>
      <c r="T29" s="52"/>
      <c r="U29" s="60"/>
      <c r="V29" s="52"/>
      <c r="W29" s="60"/>
      <c r="X29" s="52" t="s">
        <v>419</v>
      </c>
      <c r="Y29" s="60"/>
      <c r="Z29" s="52"/>
      <c r="AA29" s="60"/>
      <c r="AB29" s="52"/>
      <c r="AC29" s="60" t="s">
        <v>419</v>
      </c>
      <c r="AD29" s="52"/>
      <c r="AE29" s="60"/>
      <c r="AF29" s="52"/>
      <c r="AG29" s="60"/>
      <c r="AH29" s="52"/>
      <c r="AI29" s="60"/>
      <c r="AJ29" s="52"/>
      <c r="AK29" s="60"/>
      <c r="AL29" s="52"/>
      <c r="AM29" s="60"/>
      <c r="AN29" s="52"/>
      <c r="AO29" s="60"/>
      <c r="AP29" s="52"/>
      <c r="AQ29" s="60"/>
      <c r="AR29" s="52"/>
      <c r="AS29" s="60"/>
      <c r="AT29" s="52"/>
      <c r="AU29" s="60"/>
      <c r="AV29" s="45"/>
      <c r="AW29" s="56">
        <v>2</v>
      </c>
    </row>
    <row r="30" spans="1:49" ht="13" customHeight="1" x14ac:dyDescent="0.15">
      <c r="A30" s="41" t="s">
        <v>532</v>
      </c>
      <c r="B30" s="42">
        <v>2012</v>
      </c>
      <c r="C30" s="42" t="s">
        <v>414</v>
      </c>
      <c r="D30" s="42" t="s">
        <v>106</v>
      </c>
      <c r="E30" s="43" t="s">
        <v>467</v>
      </c>
      <c r="F30" s="42" t="s">
        <v>13</v>
      </c>
      <c r="G30" s="42">
        <v>216</v>
      </c>
      <c r="H30" s="74">
        <v>5</v>
      </c>
      <c r="I30" s="42"/>
      <c r="J30" s="53"/>
      <c r="K30" s="53"/>
      <c r="L30" s="53" t="s">
        <v>419</v>
      </c>
      <c r="M30" s="53"/>
      <c r="N30" s="53"/>
      <c r="O30" s="53"/>
      <c r="P30" s="53"/>
      <c r="Q30" s="53"/>
      <c r="R30" s="53"/>
      <c r="S30" s="53"/>
      <c r="T30" s="53"/>
      <c r="U30" s="53"/>
      <c r="V30" s="53"/>
      <c r="W30" s="53"/>
      <c r="X30" s="53" t="s">
        <v>419</v>
      </c>
      <c r="Y30" s="53"/>
      <c r="Z30" s="53"/>
      <c r="AA30" s="53"/>
      <c r="AB30" s="53"/>
      <c r="AC30" s="53"/>
      <c r="AD30" s="53"/>
      <c r="AE30" s="53"/>
      <c r="AF30" s="53"/>
      <c r="AG30" s="53"/>
      <c r="AH30" s="53"/>
      <c r="AI30" s="53"/>
      <c r="AJ30" s="53" t="s">
        <v>419</v>
      </c>
      <c r="AK30" s="53"/>
      <c r="AL30" s="53"/>
      <c r="AM30" s="53"/>
      <c r="AN30" s="53"/>
      <c r="AO30" s="53"/>
      <c r="AP30" s="53"/>
      <c r="AQ30" s="53"/>
      <c r="AR30" s="53"/>
      <c r="AS30" s="53" t="s">
        <v>419</v>
      </c>
      <c r="AT30" s="53"/>
      <c r="AU30" s="53"/>
      <c r="AV30" s="42"/>
      <c r="AW30" s="57">
        <v>4</v>
      </c>
    </row>
    <row r="31" spans="1:49" ht="13" customHeight="1" x14ac:dyDescent="0.15">
      <c r="A31" s="44" t="s">
        <v>528</v>
      </c>
      <c r="B31" s="45">
        <v>2019</v>
      </c>
      <c r="C31" s="45" t="s">
        <v>414</v>
      </c>
      <c r="D31" s="45" t="s">
        <v>106</v>
      </c>
      <c r="E31" s="45" t="s">
        <v>466</v>
      </c>
      <c r="F31" s="45">
        <v>60</v>
      </c>
      <c r="G31" s="45">
        <v>60</v>
      </c>
      <c r="H31" s="73">
        <v>1</v>
      </c>
      <c r="I31" s="45"/>
      <c r="J31" s="52"/>
      <c r="K31" s="60"/>
      <c r="L31" s="52"/>
      <c r="M31" s="60"/>
      <c r="N31" s="52"/>
      <c r="O31" s="60"/>
      <c r="P31" s="52"/>
      <c r="Q31" s="60"/>
      <c r="R31" s="52"/>
      <c r="S31" s="60"/>
      <c r="T31" s="52"/>
      <c r="U31" s="60"/>
      <c r="V31" s="52"/>
      <c r="W31" s="60"/>
      <c r="X31" s="52"/>
      <c r="Y31" s="60"/>
      <c r="Z31" s="52"/>
      <c r="AA31" s="60"/>
      <c r="AB31" s="52"/>
      <c r="AC31" s="60"/>
      <c r="AD31" s="52"/>
      <c r="AE31" s="60"/>
      <c r="AF31" s="52"/>
      <c r="AG31" s="60"/>
      <c r="AH31" s="52"/>
      <c r="AI31" s="60"/>
      <c r="AJ31" s="52"/>
      <c r="AK31" s="60"/>
      <c r="AL31" s="52"/>
      <c r="AM31" s="60"/>
      <c r="AN31" s="52" t="s">
        <v>419</v>
      </c>
      <c r="AO31" s="60"/>
      <c r="AP31" s="52"/>
      <c r="AQ31" s="60"/>
      <c r="AR31" s="52"/>
      <c r="AS31" s="60"/>
      <c r="AT31" s="52"/>
      <c r="AU31" s="60"/>
      <c r="AV31" s="45"/>
      <c r="AW31" s="56">
        <v>1</v>
      </c>
    </row>
    <row r="32" spans="1:49" ht="13" customHeight="1" x14ac:dyDescent="0.15">
      <c r="A32" s="41" t="s">
        <v>514</v>
      </c>
      <c r="B32" s="42">
        <v>2013</v>
      </c>
      <c r="C32" s="42" t="s">
        <v>414</v>
      </c>
      <c r="D32" s="42" t="s">
        <v>124</v>
      </c>
      <c r="E32" s="43" t="s">
        <v>467</v>
      </c>
      <c r="F32" s="42">
        <v>29</v>
      </c>
      <c r="G32" s="42">
        <v>29</v>
      </c>
      <c r="H32" s="74">
        <v>5</v>
      </c>
      <c r="I32" s="42"/>
      <c r="J32" s="53"/>
      <c r="K32" s="53"/>
      <c r="L32" s="53"/>
      <c r="M32" s="53"/>
      <c r="N32" s="53"/>
      <c r="O32" s="53"/>
      <c r="P32" s="53"/>
      <c r="Q32" s="53"/>
      <c r="R32" s="53"/>
      <c r="S32" s="53"/>
      <c r="T32" s="53"/>
      <c r="U32" s="53"/>
      <c r="V32" s="53"/>
      <c r="W32" s="53"/>
      <c r="X32" s="53"/>
      <c r="Y32" s="53"/>
      <c r="Z32" s="53"/>
      <c r="AA32" s="53"/>
      <c r="AB32" s="53"/>
      <c r="AC32" s="53"/>
      <c r="AD32" s="53"/>
      <c r="AE32" s="53"/>
      <c r="AF32" s="53"/>
      <c r="AG32" s="53" t="s">
        <v>419</v>
      </c>
      <c r="AH32" s="53"/>
      <c r="AI32" s="53"/>
      <c r="AJ32" s="53"/>
      <c r="AK32" s="53"/>
      <c r="AL32" s="53"/>
      <c r="AM32" s="53"/>
      <c r="AN32" s="53"/>
      <c r="AO32" s="53"/>
      <c r="AP32" s="53"/>
      <c r="AQ32" s="53"/>
      <c r="AR32" s="53"/>
      <c r="AS32" s="53"/>
      <c r="AT32" s="53"/>
      <c r="AU32" s="53"/>
      <c r="AV32" s="42"/>
      <c r="AW32" s="57">
        <v>1</v>
      </c>
    </row>
    <row r="33" spans="1:49" ht="13" customHeight="1" x14ac:dyDescent="0.15">
      <c r="A33" s="44" t="s">
        <v>469</v>
      </c>
      <c r="B33" s="45">
        <v>2012</v>
      </c>
      <c r="C33" s="45" t="s">
        <v>414</v>
      </c>
      <c r="D33" s="45" t="s">
        <v>106</v>
      </c>
      <c r="E33" s="45" t="s">
        <v>467</v>
      </c>
      <c r="F33" s="45" t="s">
        <v>13</v>
      </c>
      <c r="G33" s="45">
        <v>102</v>
      </c>
      <c r="H33" s="73">
        <v>2</v>
      </c>
      <c r="I33" s="45"/>
      <c r="J33" s="52"/>
      <c r="K33" s="60"/>
      <c r="L33" s="52"/>
      <c r="M33" s="60"/>
      <c r="N33" s="52"/>
      <c r="O33" s="60"/>
      <c r="P33" s="52"/>
      <c r="Q33" s="60"/>
      <c r="R33" s="52"/>
      <c r="S33" s="60"/>
      <c r="T33" s="52"/>
      <c r="U33" s="60"/>
      <c r="V33" s="52"/>
      <c r="W33" s="60"/>
      <c r="X33" s="52" t="s">
        <v>419</v>
      </c>
      <c r="Y33" s="60"/>
      <c r="Z33" s="52"/>
      <c r="AA33" s="60"/>
      <c r="AB33" s="52"/>
      <c r="AC33" s="60"/>
      <c r="AD33" s="52"/>
      <c r="AE33" s="60"/>
      <c r="AF33" s="52"/>
      <c r="AG33" s="60"/>
      <c r="AH33" s="52"/>
      <c r="AI33" s="60"/>
      <c r="AJ33" s="52"/>
      <c r="AK33" s="60"/>
      <c r="AL33" s="52"/>
      <c r="AM33" s="60"/>
      <c r="AN33" s="52"/>
      <c r="AO33" s="60"/>
      <c r="AP33" s="52"/>
      <c r="AQ33" s="60"/>
      <c r="AR33" s="52"/>
      <c r="AS33" s="60"/>
      <c r="AT33" s="52"/>
      <c r="AU33" s="60"/>
      <c r="AV33" s="45"/>
      <c r="AW33" s="56">
        <v>1</v>
      </c>
    </row>
    <row r="34" spans="1:49" ht="13" customHeight="1" x14ac:dyDescent="0.15">
      <c r="A34" s="41" t="s">
        <v>452</v>
      </c>
      <c r="B34" s="42">
        <v>2004</v>
      </c>
      <c r="C34" s="42" t="s">
        <v>414</v>
      </c>
      <c r="D34" s="42" t="s">
        <v>102</v>
      </c>
      <c r="E34" s="43" t="s">
        <v>467</v>
      </c>
      <c r="F34" s="42">
        <v>36</v>
      </c>
      <c r="G34" s="42">
        <v>38</v>
      </c>
      <c r="H34" s="74">
        <v>3</v>
      </c>
      <c r="I34" s="42"/>
      <c r="J34" s="53"/>
      <c r="K34" s="53"/>
      <c r="L34" s="53" t="s">
        <v>419</v>
      </c>
      <c r="M34" s="53"/>
      <c r="N34" s="53"/>
      <c r="O34" s="53"/>
      <c r="P34" s="53"/>
      <c r="Q34" s="53"/>
      <c r="R34" s="53"/>
      <c r="S34" s="53"/>
      <c r="T34" s="53"/>
      <c r="U34" s="53" t="s">
        <v>419</v>
      </c>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42"/>
      <c r="AW34" s="57">
        <v>2</v>
      </c>
    </row>
    <row r="35" spans="1:49" ht="13" customHeight="1" x14ac:dyDescent="0.15">
      <c r="A35" s="44" t="s">
        <v>428</v>
      </c>
      <c r="B35" s="45">
        <v>2012</v>
      </c>
      <c r="C35" s="45" t="s">
        <v>414</v>
      </c>
      <c r="D35" s="45" t="s">
        <v>102</v>
      </c>
      <c r="E35" s="45" t="s">
        <v>467</v>
      </c>
      <c r="F35" s="45">
        <v>16</v>
      </c>
      <c r="G35" s="45">
        <v>19</v>
      </c>
      <c r="H35" s="73">
        <v>5</v>
      </c>
      <c r="I35" s="45"/>
      <c r="J35" s="52"/>
      <c r="K35" s="60"/>
      <c r="L35" s="52"/>
      <c r="M35" s="60"/>
      <c r="N35" s="52"/>
      <c r="O35" s="60"/>
      <c r="P35" s="52"/>
      <c r="Q35" s="60"/>
      <c r="R35" s="52"/>
      <c r="S35" s="60"/>
      <c r="T35" s="52"/>
      <c r="U35" s="60"/>
      <c r="V35" s="52"/>
      <c r="W35" s="60"/>
      <c r="X35" s="52"/>
      <c r="Y35" s="60" t="s">
        <v>419</v>
      </c>
      <c r="Z35" s="52"/>
      <c r="AA35" s="60"/>
      <c r="AB35" s="52"/>
      <c r="AC35" s="60"/>
      <c r="AD35" s="52" t="s">
        <v>419</v>
      </c>
      <c r="AE35" s="60"/>
      <c r="AF35" s="52"/>
      <c r="AG35" s="60"/>
      <c r="AH35" s="52"/>
      <c r="AI35" s="60"/>
      <c r="AJ35" s="52"/>
      <c r="AK35" s="60"/>
      <c r="AL35" s="52"/>
      <c r="AM35" s="60"/>
      <c r="AN35" s="52"/>
      <c r="AO35" s="60"/>
      <c r="AP35" s="52" t="s">
        <v>419</v>
      </c>
      <c r="AQ35" s="60"/>
      <c r="AR35" s="52"/>
      <c r="AS35" s="60"/>
      <c r="AT35" s="52"/>
      <c r="AU35" s="60"/>
      <c r="AV35" s="45"/>
      <c r="AW35" s="56">
        <v>3</v>
      </c>
    </row>
    <row r="36" spans="1:49" ht="13" customHeight="1" x14ac:dyDescent="0.15">
      <c r="A36" s="41" t="s">
        <v>523</v>
      </c>
      <c r="B36" s="42">
        <v>2009</v>
      </c>
      <c r="C36" s="42" t="s">
        <v>414</v>
      </c>
      <c r="D36" s="42" t="s">
        <v>102</v>
      </c>
      <c r="E36" s="43" t="s">
        <v>467</v>
      </c>
      <c r="F36" s="42">
        <v>16</v>
      </c>
      <c r="G36" s="42">
        <v>20</v>
      </c>
      <c r="H36" s="74">
        <v>4</v>
      </c>
      <c r="I36" s="42"/>
      <c r="J36" s="53"/>
      <c r="K36" s="53"/>
      <c r="L36" s="53" t="s">
        <v>419</v>
      </c>
      <c r="M36" s="53"/>
      <c r="N36" s="53"/>
      <c r="O36" s="53"/>
      <c r="P36" s="53"/>
      <c r="Q36" s="53"/>
      <c r="R36" s="53"/>
      <c r="S36" s="53"/>
      <c r="T36" s="53"/>
      <c r="U36" s="53" t="s">
        <v>419</v>
      </c>
      <c r="V36" s="53"/>
      <c r="W36" s="53"/>
      <c r="X36" s="53"/>
      <c r="Y36" s="53"/>
      <c r="Z36" s="53"/>
      <c r="AA36" s="53"/>
      <c r="AB36" s="53"/>
      <c r="AC36" s="53"/>
      <c r="AD36" s="53"/>
      <c r="AE36" s="53"/>
      <c r="AF36" s="53"/>
      <c r="AG36" s="53"/>
      <c r="AH36" s="53" t="s">
        <v>419</v>
      </c>
      <c r="AI36" s="53"/>
      <c r="AJ36" s="53"/>
      <c r="AK36" s="53"/>
      <c r="AL36" s="53" t="s">
        <v>419</v>
      </c>
      <c r="AM36" s="53" t="s">
        <v>419</v>
      </c>
      <c r="AN36" s="53"/>
      <c r="AO36" s="53"/>
      <c r="AP36" s="53"/>
      <c r="AQ36" s="53"/>
      <c r="AR36" s="53"/>
      <c r="AS36" s="53"/>
      <c r="AT36" s="53"/>
      <c r="AU36" s="53"/>
      <c r="AV36" s="42"/>
      <c r="AW36" s="57">
        <v>5</v>
      </c>
    </row>
    <row r="37" spans="1:49" ht="13" customHeight="1" x14ac:dyDescent="0.15">
      <c r="A37" s="44" t="s">
        <v>505</v>
      </c>
      <c r="B37" s="45">
        <v>2017</v>
      </c>
      <c r="C37" s="45" t="s">
        <v>414</v>
      </c>
      <c r="D37" s="45" t="s">
        <v>436</v>
      </c>
      <c r="E37" s="45" t="s">
        <v>467</v>
      </c>
      <c r="F37" s="45" t="s">
        <v>13</v>
      </c>
      <c r="G37" s="45">
        <v>30</v>
      </c>
      <c r="H37" s="73">
        <v>4.9000000000000004</v>
      </c>
      <c r="I37" s="45"/>
      <c r="J37" s="52"/>
      <c r="K37" s="60"/>
      <c r="L37" s="52"/>
      <c r="M37" s="60"/>
      <c r="N37" s="52"/>
      <c r="O37" s="60"/>
      <c r="P37" s="52"/>
      <c r="Q37" s="60"/>
      <c r="R37" s="52"/>
      <c r="S37" s="60"/>
      <c r="T37" s="52"/>
      <c r="U37" s="60"/>
      <c r="V37" s="52"/>
      <c r="W37" s="60"/>
      <c r="X37" s="52"/>
      <c r="Y37" s="60"/>
      <c r="Z37" s="52"/>
      <c r="AA37" s="60"/>
      <c r="AB37" s="52"/>
      <c r="AC37" s="60"/>
      <c r="AD37" s="52"/>
      <c r="AE37" s="60"/>
      <c r="AF37" s="52" t="s">
        <v>419</v>
      </c>
      <c r="AG37" s="60"/>
      <c r="AH37" s="52"/>
      <c r="AI37" s="60"/>
      <c r="AJ37" s="52"/>
      <c r="AK37" s="60"/>
      <c r="AL37" s="52"/>
      <c r="AM37" s="60"/>
      <c r="AN37" s="52"/>
      <c r="AO37" s="60"/>
      <c r="AP37" s="52"/>
      <c r="AQ37" s="60"/>
      <c r="AR37" s="52"/>
      <c r="AS37" s="60"/>
      <c r="AT37" s="52"/>
      <c r="AU37" s="60"/>
      <c r="AV37" s="45"/>
      <c r="AW37" s="56">
        <v>1</v>
      </c>
    </row>
    <row r="38" spans="1:49" ht="13" customHeight="1" x14ac:dyDescent="0.15">
      <c r="A38" s="41" t="s">
        <v>521</v>
      </c>
      <c r="B38" s="42">
        <v>2013</v>
      </c>
      <c r="C38" s="42" t="s">
        <v>414</v>
      </c>
      <c r="D38" s="42" t="s">
        <v>102</v>
      </c>
      <c r="E38" s="43" t="s">
        <v>467</v>
      </c>
      <c r="F38" s="42">
        <v>75</v>
      </c>
      <c r="G38" s="42">
        <v>80</v>
      </c>
      <c r="H38" s="74">
        <v>7</v>
      </c>
      <c r="I38" s="42"/>
      <c r="J38" s="53"/>
      <c r="K38" s="53"/>
      <c r="L38" s="53"/>
      <c r="M38" s="53"/>
      <c r="N38" s="53"/>
      <c r="O38" s="53"/>
      <c r="P38" s="53"/>
      <c r="Q38" s="53"/>
      <c r="R38" s="53"/>
      <c r="S38" s="53"/>
      <c r="T38" s="53"/>
      <c r="U38" s="53"/>
      <c r="V38" s="53"/>
      <c r="W38" s="53"/>
      <c r="X38" s="53"/>
      <c r="Y38" s="53" t="s">
        <v>419</v>
      </c>
      <c r="Z38" s="53"/>
      <c r="AA38" s="53"/>
      <c r="AB38" s="53"/>
      <c r="AC38" s="53"/>
      <c r="AD38" s="53" t="s">
        <v>419</v>
      </c>
      <c r="AE38" s="53"/>
      <c r="AF38" s="53"/>
      <c r="AG38" s="53"/>
      <c r="AH38" s="53"/>
      <c r="AI38" s="53"/>
      <c r="AJ38" s="53"/>
      <c r="AK38" s="53"/>
      <c r="AL38" s="53"/>
      <c r="AM38" s="53" t="s">
        <v>419</v>
      </c>
      <c r="AN38" s="53"/>
      <c r="AO38" s="53"/>
      <c r="AP38" s="53" t="s">
        <v>419</v>
      </c>
      <c r="AQ38" s="53"/>
      <c r="AR38" s="53"/>
      <c r="AS38" s="53"/>
      <c r="AT38" s="53"/>
      <c r="AU38" s="53"/>
      <c r="AV38" s="42"/>
      <c r="AW38" s="57">
        <v>4</v>
      </c>
    </row>
    <row r="39" spans="1:49" ht="13" customHeight="1" x14ac:dyDescent="0.15">
      <c r="A39" s="44" t="s">
        <v>521</v>
      </c>
      <c r="B39" s="45">
        <v>2013</v>
      </c>
      <c r="C39" s="45" t="s">
        <v>414</v>
      </c>
      <c r="D39" s="45" t="s">
        <v>106</v>
      </c>
      <c r="E39" s="45" t="s">
        <v>467</v>
      </c>
      <c r="F39" s="45" t="s">
        <v>13</v>
      </c>
      <c r="G39" s="45">
        <v>50</v>
      </c>
      <c r="H39" s="73">
        <v>3</v>
      </c>
      <c r="I39" s="45"/>
      <c r="J39" s="52"/>
      <c r="K39" s="60"/>
      <c r="L39" s="52"/>
      <c r="M39" s="60"/>
      <c r="N39" s="52"/>
      <c r="O39" s="60"/>
      <c r="P39" s="52"/>
      <c r="Q39" s="60"/>
      <c r="R39" s="52"/>
      <c r="S39" s="60"/>
      <c r="T39" s="52"/>
      <c r="U39" s="60"/>
      <c r="V39" s="52"/>
      <c r="W39" s="60"/>
      <c r="X39" s="52" t="s">
        <v>419</v>
      </c>
      <c r="Y39" s="60"/>
      <c r="Z39" s="52"/>
      <c r="AA39" s="60"/>
      <c r="AB39" s="52"/>
      <c r="AC39" s="60"/>
      <c r="AD39" s="52"/>
      <c r="AE39" s="60"/>
      <c r="AF39" s="52"/>
      <c r="AG39" s="60"/>
      <c r="AH39" s="52"/>
      <c r="AI39" s="60"/>
      <c r="AJ39" s="52" t="s">
        <v>419</v>
      </c>
      <c r="AK39" s="60"/>
      <c r="AL39" s="52"/>
      <c r="AM39" s="60"/>
      <c r="AN39" s="52"/>
      <c r="AO39" s="60"/>
      <c r="AP39" s="52"/>
      <c r="AQ39" s="60"/>
      <c r="AR39" s="52"/>
      <c r="AS39" s="60"/>
      <c r="AT39" s="52"/>
      <c r="AU39" s="60"/>
      <c r="AV39" s="45"/>
      <c r="AW39" s="56">
        <v>2</v>
      </c>
    </row>
    <row r="40" spans="1:49" ht="13" customHeight="1" x14ac:dyDescent="0.15">
      <c r="A40" s="41" t="s">
        <v>493</v>
      </c>
      <c r="B40" s="42">
        <v>2010</v>
      </c>
      <c r="C40" s="42" t="s">
        <v>414</v>
      </c>
      <c r="D40" s="42" t="s">
        <v>102</v>
      </c>
      <c r="E40" s="43" t="s">
        <v>467</v>
      </c>
      <c r="F40" s="42">
        <v>75</v>
      </c>
      <c r="G40" s="42">
        <v>99</v>
      </c>
      <c r="H40" s="74">
        <v>4.2</v>
      </c>
      <c r="I40" s="42"/>
      <c r="J40" s="53"/>
      <c r="K40" s="53"/>
      <c r="L40" s="53"/>
      <c r="M40" s="53"/>
      <c r="N40" s="53"/>
      <c r="O40" s="53"/>
      <c r="P40" s="53"/>
      <c r="Q40" s="53"/>
      <c r="R40" s="53"/>
      <c r="S40" s="53"/>
      <c r="T40" s="53"/>
      <c r="U40" s="53"/>
      <c r="V40" s="53"/>
      <c r="W40" s="53"/>
      <c r="X40" s="53"/>
      <c r="Y40" s="53"/>
      <c r="Z40" s="53"/>
      <c r="AA40" s="53"/>
      <c r="AB40" s="53"/>
      <c r="AC40" s="53"/>
      <c r="AD40" s="53" t="s">
        <v>419</v>
      </c>
      <c r="AE40" s="53"/>
      <c r="AF40" s="53"/>
      <c r="AG40" s="53"/>
      <c r="AH40" s="53" t="s">
        <v>419</v>
      </c>
      <c r="AI40" s="53"/>
      <c r="AJ40" s="53"/>
      <c r="AK40" s="53"/>
      <c r="AL40" s="53"/>
      <c r="AM40" s="53" t="s">
        <v>419</v>
      </c>
      <c r="AN40" s="53"/>
      <c r="AO40" s="53"/>
      <c r="AP40" s="53"/>
      <c r="AQ40" s="53"/>
      <c r="AR40" s="53"/>
      <c r="AS40" s="53"/>
      <c r="AT40" s="53"/>
      <c r="AU40" s="53"/>
      <c r="AV40" s="42"/>
      <c r="AW40" s="57">
        <v>3</v>
      </c>
    </row>
    <row r="41" spans="1:49" ht="13" customHeight="1" x14ac:dyDescent="0.15">
      <c r="A41" s="44" t="s">
        <v>425</v>
      </c>
      <c r="B41" s="45">
        <v>2007</v>
      </c>
      <c r="C41" s="45" t="s">
        <v>414</v>
      </c>
      <c r="D41" s="45" t="s">
        <v>102</v>
      </c>
      <c r="E41" s="45" t="s">
        <v>467</v>
      </c>
      <c r="F41" s="45">
        <v>45</v>
      </c>
      <c r="G41" s="45">
        <v>33</v>
      </c>
      <c r="H41" s="73">
        <v>5</v>
      </c>
      <c r="I41" s="45"/>
      <c r="J41" s="52"/>
      <c r="K41" s="60"/>
      <c r="L41" s="52" t="s">
        <v>419</v>
      </c>
      <c r="M41" s="60"/>
      <c r="N41" s="52"/>
      <c r="O41" s="60"/>
      <c r="P41" s="52"/>
      <c r="Q41" s="60"/>
      <c r="R41" s="52"/>
      <c r="S41" s="60"/>
      <c r="T41" s="52"/>
      <c r="U41" s="60" t="s">
        <v>419</v>
      </c>
      <c r="V41" s="52"/>
      <c r="W41" s="60"/>
      <c r="X41" s="52"/>
      <c r="Y41" s="60"/>
      <c r="Z41" s="52"/>
      <c r="AA41" s="60"/>
      <c r="AB41" s="52"/>
      <c r="AC41" s="60"/>
      <c r="AD41" s="52"/>
      <c r="AE41" s="60"/>
      <c r="AF41" s="52"/>
      <c r="AG41" s="60"/>
      <c r="AH41" s="52" t="s">
        <v>419</v>
      </c>
      <c r="AI41" s="60"/>
      <c r="AJ41" s="52"/>
      <c r="AK41" s="60"/>
      <c r="AL41" s="52" t="s">
        <v>419</v>
      </c>
      <c r="AM41" s="60" t="s">
        <v>419</v>
      </c>
      <c r="AN41" s="52"/>
      <c r="AO41" s="60"/>
      <c r="AP41" s="52"/>
      <c r="AQ41" s="60"/>
      <c r="AR41" s="52"/>
      <c r="AS41" s="60"/>
      <c r="AT41" s="52"/>
      <c r="AU41" s="60"/>
      <c r="AV41" s="45"/>
      <c r="AW41" s="56">
        <v>5</v>
      </c>
    </row>
    <row r="42" spans="1:49" ht="13" customHeight="1" x14ac:dyDescent="0.15">
      <c r="A42" s="41" t="s">
        <v>480</v>
      </c>
      <c r="B42" s="42">
        <v>2012</v>
      </c>
      <c r="C42" s="42" t="s">
        <v>414</v>
      </c>
      <c r="D42" s="42" t="s">
        <v>102</v>
      </c>
      <c r="E42" s="43" t="s">
        <v>467</v>
      </c>
      <c r="F42" s="42" t="s">
        <v>13</v>
      </c>
      <c r="G42" s="42">
        <v>17</v>
      </c>
      <c r="H42" s="74">
        <v>4</v>
      </c>
      <c r="I42" s="42"/>
      <c r="J42" s="53"/>
      <c r="K42" s="53"/>
      <c r="L42" s="53"/>
      <c r="M42" s="53"/>
      <c r="N42" s="53"/>
      <c r="O42" s="53"/>
      <c r="P42" s="53"/>
      <c r="Q42" s="53"/>
      <c r="R42" s="53"/>
      <c r="S42" s="53"/>
      <c r="T42" s="53"/>
      <c r="U42" s="53"/>
      <c r="V42" s="53"/>
      <c r="W42" s="53"/>
      <c r="X42" s="53"/>
      <c r="Y42" s="53" t="s">
        <v>419</v>
      </c>
      <c r="Z42" s="53"/>
      <c r="AA42" s="53"/>
      <c r="AB42" s="53"/>
      <c r="AC42" s="53"/>
      <c r="AD42" s="53"/>
      <c r="AE42" s="53"/>
      <c r="AF42" s="53"/>
      <c r="AG42" s="53"/>
      <c r="AH42" s="53"/>
      <c r="AI42" s="53"/>
      <c r="AJ42" s="53"/>
      <c r="AK42" s="53"/>
      <c r="AL42" s="53"/>
      <c r="AM42" s="53" t="s">
        <v>419</v>
      </c>
      <c r="AN42" s="53"/>
      <c r="AO42" s="53"/>
      <c r="AP42" s="53"/>
      <c r="AQ42" s="53"/>
      <c r="AR42" s="53"/>
      <c r="AS42" s="53"/>
      <c r="AT42" s="53"/>
      <c r="AU42" s="53"/>
      <c r="AV42" s="42"/>
      <c r="AW42" s="57">
        <v>2</v>
      </c>
    </row>
    <row r="43" spans="1:49" ht="13" customHeight="1" x14ac:dyDescent="0.15">
      <c r="A43" s="44" t="s">
        <v>438</v>
      </c>
      <c r="B43" s="45">
        <v>2014</v>
      </c>
      <c r="C43" s="45" t="s">
        <v>414</v>
      </c>
      <c r="D43" s="45" t="s">
        <v>439</v>
      </c>
      <c r="E43" s="45" t="s">
        <v>467</v>
      </c>
      <c r="F43" s="45">
        <v>37</v>
      </c>
      <c r="G43" s="45">
        <v>42</v>
      </c>
      <c r="H43" s="73">
        <v>5.15</v>
      </c>
      <c r="I43" s="45"/>
      <c r="J43" s="52"/>
      <c r="K43" s="60"/>
      <c r="L43" s="52"/>
      <c r="M43" s="60" t="s">
        <v>419</v>
      </c>
      <c r="N43" s="52"/>
      <c r="O43" s="60"/>
      <c r="P43" s="52"/>
      <c r="Q43" s="60" t="s">
        <v>419</v>
      </c>
      <c r="R43" s="52"/>
      <c r="S43" s="60"/>
      <c r="T43" s="52"/>
      <c r="U43" s="60"/>
      <c r="V43" s="52"/>
      <c r="W43" s="60"/>
      <c r="X43" s="52"/>
      <c r="Y43" s="60"/>
      <c r="Z43" s="52"/>
      <c r="AA43" s="60"/>
      <c r="AB43" s="52"/>
      <c r="AC43" s="60"/>
      <c r="AD43" s="52"/>
      <c r="AE43" s="60"/>
      <c r="AF43" s="52" t="s">
        <v>419</v>
      </c>
      <c r="AG43" s="60"/>
      <c r="AH43" s="52"/>
      <c r="AI43" s="60"/>
      <c r="AJ43" s="52"/>
      <c r="AK43" s="60"/>
      <c r="AL43" s="52"/>
      <c r="AM43" s="60"/>
      <c r="AN43" s="52"/>
      <c r="AO43" s="60"/>
      <c r="AP43" s="52"/>
      <c r="AQ43" s="60" t="s">
        <v>419</v>
      </c>
      <c r="AR43" s="52"/>
      <c r="AS43" s="60"/>
      <c r="AT43" s="52"/>
      <c r="AU43" s="60"/>
      <c r="AV43" s="45"/>
      <c r="AW43" s="56">
        <v>4</v>
      </c>
    </row>
    <row r="44" spans="1:49" ht="13" customHeight="1" x14ac:dyDescent="0.15">
      <c r="A44" s="41" t="s">
        <v>481</v>
      </c>
      <c r="B44" s="42">
        <v>2011</v>
      </c>
      <c r="C44" s="42" t="s">
        <v>414</v>
      </c>
      <c r="D44" s="42" t="s">
        <v>102</v>
      </c>
      <c r="E44" s="43" t="s">
        <v>467</v>
      </c>
      <c r="F44" s="42">
        <v>45</v>
      </c>
      <c r="G44" s="42">
        <v>26</v>
      </c>
      <c r="H44" s="74">
        <v>10.7</v>
      </c>
      <c r="I44" s="42"/>
      <c r="J44" s="53"/>
      <c r="K44" s="53"/>
      <c r="L44" s="53"/>
      <c r="M44" s="53"/>
      <c r="N44" s="53"/>
      <c r="O44" s="53"/>
      <c r="P44" s="53"/>
      <c r="Q44" s="53"/>
      <c r="R44" s="53"/>
      <c r="S44" s="53"/>
      <c r="T44" s="53"/>
      <c r="U44" s="53"/>
      <c r="V44" s="53"/>
      <c r="W44" s="53"/>
      <c r="X44" s="53"/>
      <c r="Y44" s="53" t="s">
        <v>419</v>
      </c>
      <c r="Z44" s="53"/>
      <c r="AA44" s="53"/>
      <c r="AB44" s="53"/>
      <c r="AC44" s="53"/>
      <c r="AD44" s="53" t="s">
        <v>419</v>
      </c>
      <c r="AE44" s="53"/>
      <c r="AF44" s="53"/>
      <c r="AG44" s="53"/>
      <c r="AH44" s="53"/>
      <c r="AI44" s="53"/>
      <c r="AJ44" s="53"/>
      <c r="AK44" s="53"/>
      <c r="AL44" s="53"/>
      <c r="AM44" s="53"/>
      <c r="AN44" s="53"/>
      <c r="AO44" s="53"/>
      <c r="AP44" s="53" t="s">
        <v>419</v>
      </c>
      <c r="AQ44" s="53"/>
      <c r="AR44" s="53"/>
      <c r="AS44" s="53"/>
      <c r="AT44" s="53"/>
      <c r="AU44" s="53"/>
      <c r="AV44" s="42"/>
      <c r="AW44" s="57">
        <v>3</v>
      </c>
    </row>
    <row r="45" spans="1:49" ht="13" customHeight="1" x14ac:dyDescent="0.15">
      <c r="A45" s="44" t="s">
        <v>482</v>
      </c>
      <c r="B45" s="45">
        <v>2010</v>
      </c>
      <c r="C45" s="45" t="s">
        <v>414</v>
      </c>
      <c r="D45" s="45" t="s">
        <v>106</v>
      </c>
      <c r="E45" s="45" t="s">
        <v>467</v>
      </c>
      <c r="F45" s="45">
        <v>10</v>
      </c>
      <c r="G45" s="45">
        <v>19</v>
      </c>
      <c r="H45" s="73">
        <v>3.3</v>
      </c>
      <c r="I45" s="45"/>
      <c r="J45" s="52"/>
      <c r="K45" s="60"/>
      <c r="L45" s="52"/>
      <c r="M45" s="60"/>
      <c r="N45" s="52"/>
      <c r="O45" s="60"/>
      <c r="P45" s="52"/>
      <c r="Q45" s="60"/>
      <c r="R45" s="52"/>
      <c r="S45" s="60"/>
      <c r="T45" s="52"/>
      <c r="U45" s="60"/>
      <c r="V45" s="52"/>
      <c r="W45" s="60"/>
      <c r="X45" s="52"/>
      <c r="Y45" s="60"/>
      <c r="Z45" s="52"/>
      <c r="AA45" s="60"/>
      <c r="AB45" s="52"/>
      <c r="AC45" s="60"/>
      <c r="AD45" s="52"/>
      <c r="AE45" s="60"/>
      <c r="AF45" s="52"/>
      <c r="AG45" s="60"/>
      <c r="AH45" s="52"/>
      <c r="AI45" s="60"/>
      <c r="AJ45" s="52" t="s">
        <v>419</v>
      </c>
      <c r="AK45" s="60"/>
      <c r="AL45" s="52"/>
      <c r="AM45" s="60" t="s">
        <v>419</v>
      </c>
      <c r="AN45" s="52"/>
      <c r="AO45" s="60"/>
      <c r="AP45" s="52"/>
      <c r="AQ45" s="60"/>
      <c r="AR45" s="52"/>
      <c r="AS45" s="60" t="s">
        <v>419</v>
      </c>
      <c r="AT45" s="52"/>
      <c r="AU45" s="60"/>
      <c r="AV45" s="45"/>
      <c r="AW45" s="56">
        <v>3</v>
      </c>
    </row>
    <row r="46" spans="1:49" ht="13" customHeight="1" x14ac:dyDescent="0.15">
      <c r="A46" s="41" t="s">
        <v>482</v>
      </c>
      <c r="B46" s="42">
        <v>2011</v>
      </c>
      <c r="C46" s="42" t="s">
        <v>414</v>
      </c>
      <c r="D46" s="42" t="s">
        <v>102</v>
      </c>
      <c r="E46" s="43" t="s">
        <v>467</v>
      </c>
      <c r="F46" s="42">
        <v>15</v>
      </c>
      <c r="G46" s="42">
        <v>15</v>
      </c>
      <c r="H46" s="74">
        <v>4</v>
      </c>
      <c r="I46" s="42"/>
      <c r="J46" s="53"/>
      <c r="K46" s="53"/>
      <c r="L46" s="53"/>
      <c r="M46" s="53"/>
      <c r="N46" s="53"/>
      <c r="O46" s="53"/>
      <c r="P46" s="53"/>
      <c r="Q46" s="53"/>
      <c r="R46" s="53"/>
      <c r="S46" s="53"/>
      <c r="T46" s="53"/>
      <c r="U46" s="53"/>
      <c r="V46" s="53"/>
      <c r="W46" s="53"/>
      <c r="X46" s="53"/>
      <c r="Y46" s="53"/>
      <c r="Z46" s="53"/>
      <c r="AA46" s="53"/>
      <c r="AB46" s="53"/>
      <c r="AC46" s="53"/>
      <c r="AD46" s="53" t="s">
        <v>419</v>
      </c>
      <c r="AE46" s="53"/>
      <c r="AF46" s="53"/>
      <c r="AG46" s="53"/>
      <c r="AH46" s="53"/>
      <c r="AI46" s="53"/>
      <c r="AJ46" s="53"/>
      <c r="AK46" s="53"/>
      <c r="AL46" s="53"/>
      <c r="AM46" s="53"/>
      <c r="AN46" s="53"/>
      <c r="AO46" s="53"/>
      <c r="AP46" s="53"/>
      <c r="AQ46" s="53"/>
      <c r="AR46" s="53"/>
      <c r="AS46" s="53"/>
      <c r="AT46" s="53"/>
      <c r="AU46" s="53"/>
      <c r="AV46" s="42"/>
      <c r="AW46" s="57">
        <v>1</v>
      </c>
    </row>
    <row r="47" spans="1:49" ht="13" customHeight="1" x14ac:dyDescent="0.15">
      <c r="A47" s="44" t="s">
        <v>517</v>
      </c>
      <c r="B47" s="45">
        <v>2012</v>
      </c>
      <c r="C47" s="45" t="s">
        <v>414</v>
      </c>
      <c r="D47" s="45" t="s">
        <v>102</v>
      </c>
      <c r="E47" s="45" t="s">
        <v>467</v>
      </c>
      <c r="F47" s="45">
        <v>30</v>
      </c>
      <c r="G47" s="45">
        <v>25</v>
      </c>
      <c r="H47" s="73">
        <v>5</v>
      </c>
      <c r="I47" s="45"/>
      <c r="J47" s="52"/>
      <c r="K47" s="60"/>
      <c r="L47" s="52"/>
      <c r="M47" s="60"/>
      <c r="N47" s="52"/>
      <c r="O47" s="60"/>
      <c r="P47" s="52"/>
      <c r="Q47" s="60"/>
      <c r="R47" s="52"/>
      <c r="S47" s="60"/>
      <c r="T47" s="52"/>
      <c r="U47" s="60"/>
      <c r="V47" s="52"/>
      <c r="W47" s="60"/>
      <c r="X47" s="52"/>
      <c r="Y47" s="60" t="s">
        <v>419</v>
      </c>
      <c r="Z47" s="52"/>
      <c r="AA47" s="60"/>
      <c r="AB47" s="52"/>
      <c r="AC47" s="60"/>
      <c r="AD47" s="52"/>
      <c r="AE47" s="60"/>
      <c r="AF47" s="52"/>
      <c r="AG47" s="60"/>
      <c r="AH47" s="52" t="s">
        <v>419</v>
      </c>
      <c r="AI47" s="60"/>
      <c r="AJ47" s="52"/>
      <c r="AK47" s="60"/>
      <c r="AL47" s="52" t="s">
        <v>419</v>
      </c>
      <c r="AM47" s="60" t="s">
        <v>419</v>
      </c>
      <c r="AN47" s="52"/>
      <c r="AO47" s="60"/>
      <c r="AP47" s="52" t="s">
        <v>419</v>
      </c>
      <c r="AQ47" s="60"/>
      <c r="AR47" s="52"/>
      <c r="AS47" s="60"/>
      <c r="AT47" s="52"/>
      <c r="AU47" s="60"/>
      <c r="AV47" s="45"/>
      <c r="AW47" s="56">
        <v>5</v>
      </c>
    </row>
    <row r="48" spans="1:49" ht="13" customHeight="1" x14ac:dyDescent="0.15">
      <c r="A48" s="41" t="s">
        <v>483</v>
      </c>
      <c r="B48" s="42">
        <v>2009</v>
      </c>
      <c r="C48" s="42" t="s">
        <v>414</v>
      </c>
      <c r="D48" s="42" t="s">
        <v>102</v>
      </c>
      <c r="E48" s="43" t="s">
        <v>467</v>
      </c>
      <c r="F48" s="42" t="s">
        <v>13</v>
      </c>
      <c r="G48" s="42">
        <v>30</v>
      </c>
      <c r="H48" s="74">
        <v>2</v>
      </c>
      <c r="I48" s="42"/>
      <c r="J48" s="53"/>
      <c r="K48" s="53"/>
      <c r="L48" s="53" t="s">
        <v>419</v>
      </c>
      <c r="M48" s="53"/>
      <c r="N48" s="53"/>
      <c r="O48" s="53"/>
      <c r="P48" s="53"/>
      <c r="Q48" s="53"/>
      <c r="R48" s="53"/>
      <c r="S48" s="53"/>
      <c r="T48" s="53"/>
      <c r="U48" s="53"/>
      <c r="V48" s="53"/>
      <c r="W48" s="53"/>
      <c r="X48" s="53"/>
      <c r="Y48" s="53"/>
      <c r="Z48" s="53"/>
      <c r="AA48" s="53"/>
      <c r="AB48" s="53"/>
      <c r="AC48" s="53"/>
      <c r="AD48" s="53"/>
      <c r="AE48" s="53"/>
      <c r="AF48" s="53"/>
      <c r="AG48" s="53"/>
      <c r="AH48" s="53" t="s">
        <v>419</v>
      </c>
      <c r="AI48" s="53"/>
      <c r="AJ48" s="53"/>
      <c r="AK48" s="53"/>
      <c r="AL48" s="53"/>
      <c r="AM48" s="53"/>
      <c r="AN48" s="53"/>
      <c r="AO48" s="53"/>
      <c r="AP48" s="53"/>
      <c r="AQ48" s="53"/>
      <c r="AR48" s="53"/>
      <c r="AS48" s="53"/>
      <c r="AT48" s="53"/>
      <c r="AU48" s="53"/>
      <c r="AV48" s="42"/>
      <c r="AW48" s="57">
        <v>2</v>
      </c>
    </row>
    <row r="49" spans="1:49" ht="13" customHeight="1" x14ac:dyDescent="0.15">
      <c r="A49" s="44" t="s">
        <v>483</v>
      </c>
      <c r="B49" s="45">
        <v>2012</v>
      </c>
      <c r="C49" s="45" t="s">
        <v>414</v>
      </c>
      <c r="D49" s="45" t="s">
        <v>102</v>
      </c>
      <c r="E49" s="45" t="s">
        <v>467</v>
      </c>
      <c r="F49" s="45" t="s">
        <v>13</v>
      </c>
      <c r="G49" s="45">
        <v>22</v>
      </c>
      <c r="H49" s="73">
        <v>5</v>
      </c>
      <c r="I49" s="45"/>
      <c r="J49" s="52"/>
      <c r="K49" s="60"/>
      <c r="L49" s="52"/>
      <c r="M49" s="60"/>
      <c r="N49" s="52"/>
      <c r="O49" s="60"/>
      <c r="P49" s="52"/>
      <c r="Q49" s="60"/>
      <c r="R49" s="52"/>
      <c r="S49" s="60"/>
      <c r="T49" s="52"/>
      <c r="U49" s="60"/>
      <c r="V49" s="52"/>
      <c r="W49" s="60"/>
      <c r="X49" s="52"/>
      <c r="Y49" s="60" t="s">
        <v>419</v>
      </c>
      <c r="Z49" s="52"/>
      <c r="AA49" s="60"/>
      <c r="AB49" s="52"/>
      <c r="AC49" s="60"/>
      <c r="AD49" s="52"/>
      <c r="AE49" s="60"/>
      <c r="AF49" s="52"/>
      <c r="AG49" s="60"/>
      <c r="AH49" s="52"/>
      <c r="AI49" s="60"/>
      <c r="AJ49" s="52"/>
      <c r="AK49" s="60"/>
      <c r="AL49" s="52"/>
      <c r="AM49" s="60" t="s">
        <v>419</v>
      </c>
      <c r="AN49" s="52"/>
      <c r="AO49" s="60"/>
      <c r="AP49" s="52" t="s">
        <v>419</v>
      </c>
      <c r="AQ49" s="60"/>
      <c r="AR49" s="52"/>
      <c r="AS49" s="60"/>
      <c r="AT49" s="52"/>
      <c r="AU49" s="60"/>
      <c r="AV49" s="45"/>
      <c r="AW49" s="56">
        <v>3</v>
      </c>
    </row>
    <row r="50" spans="1:49" ht="13" customHeight="1" x14ac:dyDescent="0.15">
      <c r="A50" s="41" t="s">
        <v>472</v>
      </c>
      <c r="B50" s="42">
        <v>2012</v>
      </c>
      <c r="C50" s="42" t="s">
        <v>414</v>
      </c>
      <c r="D50" s="42" t="s">
        <v>124</v>
      </c>
      <c r="E50" s="43" t="s">
        <v>467</v>
      </c>
      <c r="F50" s="42" t="s">
        <v>13</v>
      </c>
      <c r="G50" s="42">
        <v>53</v>
      </c>
      <c r="H50" s="74">
        <v>3</v>
      </c>
      <c r="I50" s="42"/>
      <c r="J50" s="53"/>
      <c r="K50" s="53"/>
      <c r="L50" s="53"/>
      <c r="M50" s="53"/>
      <c r="N50" s="53"/>
      <c r="O50" s="53"/>
      <c r="P50" s="53"/>
      <c r="Q50" s="53"/>
      <c r="R50" s="53"/>
      <c r="S50" s="53"/>
      <c r="T50" s="53"/>
      <c r="U50" s="53"/>
      <c r="V50" s="53"/>
      <c r="W50" s="53"/>
      <c r="X50" s="53" t="s">
        <v>419</v>
      </c>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42"/>
      <c r="AW50" s="57">
        <v>1</v>
      </c>
    </row>
    <row r="51" spans="1:49" ht="13" customHeight="1" x14ac:dyDescent="0.15">
      <c r="A51" s="44" t="s">
        <v>473</v>
      </c>
      <c r="B51" s="45">
        <v>2011</v>
      </c>
      <c r="C51" s="45" t="s">
        <v>414</v>
      </c>
      <c r="D51" s="45" t="s">
        <v>457</v>
      </c>
      <c r="E51" s="45" t="s">
        <v>467</v>
      </c>
      <c r="F51" s="45" t="s">
        <v>13</v>
      </c>
      <c r="G51" s="45" t="s">
        <v>13</v>
      </c>
      <c r="H51" s="73">
        <v>7</v>
      </c>
      <c r="I51" s="45"/>
      <c r="J51" s="52"/>
      <c r="K51" s="60"/>
      <c r="L51" s="52"/>
      <c r="M51" s="60"/>
      <c r="N51" s="52"/>
      <c r="O51" s="60"/>
      <c r="P51" s="52"/>
      <c r="Q51" s="60"/>
      <c r="R51" s="52"/>
      <c r="S51" s="60"/>
      <c r="T51" s="52"/>
      <c r="U51" s="60"/>
      <c r="V51" s="52"/>
      <c r="W51" s="60"/>
      <c r="X51" s="52" t="s">
        <v>419</v>
      </c>
      <c r="Y51" s="60"/>
      <c r="Z51" s="52"/>
      <c r="AA51" s="60"/>
      <c r="AB51" s="52"/>
      <c r="AC51" s="60"/>
      <c r="AD51" s="52"/>
      <c r="AE51" s="60"/>
      <c r="AF51" s="52"/>
      <c r="AG51" s="60"/>
      <c r="AH51" s="52"/>
      <c r="AI51" s="60"/>
      <c r="AJ51" s="52"/>
      <c r="AK51" s="60"/>
      <c r="AL51" s="52"/>
      <c r="AM51" s="60"/>
      <c r="AN51" s="52"/>
      <c r="AO51" s="60"/>
      <c r="AP51" s="52"/>
      <c r="AQ51" s="60"/>
      <c r="AR51" s="52"/>
      <c r="AS51" s="60"/>
      <c r="AT51" s="52"/>
      <c r="AU51" s="60"/>
      <c r="AV51" s="45"/>
      <c r="AW51" s="56">
        <v>1</v>
      </c>
    </row>
    <row r="52" spans="1:49" ht="13" customHeight="1" x14ac:dyDescent="0.15">
      <c r="A52" s="41" t="s">
        <v>453</v>
      </c>
      <c r="B52" s="42">
        <v>2007</v>
      </c>
      <c r="C52" s="42" t="s">
        <v>414</v>
      </c>
      <c r="D52" s="42" t="s">
        <v>102</v>
      </c>
      <c r="E52" s="43" t="s">
        <v>467</v>
      </c>
      <c r="F52" s="42">
        <v>20</v>
      </c>
      <c r="G52" s="42">
        <v>19</v>
      </c>
      <c r="H52" s="74">
        <v>3</v>
      </c>
      <c r="I52" s="42"/>
      <c r="J52" s="53"/>
      <c r="K52" s="53"/>
      <c r="L52" s="53"/>
      <c r="M52" s="53"/>
      <c r="N52" s="53"/>
      <c r="O52" s="53"/>
      <c r="P52" s="53"/>
      <c r="Q52" s="53"/>
      <c r="R52" s="53"/>
      <c r="S52" s="53"/>
      <c r="T52" s="53"/>
      <c r="U52" s="53" t="s">
        <v>419</v>
      </c>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42"/>
      <c r="AW52" s="57">
        <v>1</v>
      </c>
    </row>
    <row r="53" spans="1:49" ht="13" customHeight="1" x14ac:dyDescent="0.15">
      <c r="A53" s="44" t="s">
        <v>484</v>
      </c>
      <c r="B53" s="45">
        <v>2011</v>
      </c>
      <c r="C53" s="45" t="s">
        <v>414</v>
      </c>
      <c r="D53" s="45" t="s">
        <v>102</v>
      </c>
      <c r="E53" s="45" t="s">
        <v>467</v>
      </c>
      <c r="F53" s="45" t="s">
        <v>13</v>
      </c>
      <c r="G53" s="45">
        <v>48</v>
      </c>
      <c r="H53" s="73">
        <v>5</v>
      </c>
      <c r="I53" s="45"/>
      <c r="J53" s="52"/>
      <c r="K53" s="60"/>
      <c r="L53" s="52"/>
      <c r="M53" s="60"/>
      <c r="N53" s="52"/>
      <c r="O53" s="60"/>
      <c r="P53" s="52"/>
      <c r="Q53" s="60"/>
      <c r="R53" s="52"/>
      <c r="S53" s="60"/>
      <c r="T53" s="52"/>
      <c r="U53" s="60"/>
      <c r="V53" s="52"/>
      <c r="W53" s="60"/>
      <c r="X53" s="52"/>
      <c r="Y53" s="60" t="s">
        <v>419</v>
      </c>
      <c r="Z53" s="52"/>
      <c r="AA53" s="60"/>
      <c r="AB53" s="52"/>
      <c r="AC53" s="60"/>
      <c r="AD53" s="52" t="s">
        <v>419</v>
      </c>
      <c r="AE53" s="60"/>
      <c r="AF53" s="52"/>
      <c r="AG53" s="60"/>
      <c r="AH53" s="52"/>
      <c r="AI53" s="60"/>
      <c r="AJ53" s="52"/>
      <c r="AK53" s="60"/>
      <c r="AL53" s="52"/>
      <c r="AM53" s="60" t="s">
        <v>419</v>
      </c>
      <c r="AN53" s="52"/>
      <c r="AO53" s="60"/>
      <c r="AP53" s="52" t="s">
        <v>419</v>
      </c>
      <c r="AQ53" s="60"/>
      <c r="AR53" s="52"/>
      <c r="AS53" s="60"/>
      <c r="AT53" s="52"/>
      <c r="AU53" s="60"/>
      <c r="AV53" s="45"/>
      <c r="AW53" s="56">
        <v>4</v>
      </c>
    </row>
    <row r="54" spans="1:49" ht="13" customHeight="1" x14ac:dyDescent="0.15">
      <c r="A54" s="41" t="s">
        <v>515</v>
      </c>
      <c r="B54" s="42">
        <v>2015</v>
      </c>
      <c r="C54" s="42" t="s">
        <v>414</v>
      </c>
      <c r="D54" s="42" t="s">
        <v>124</v>
      </c>
      <c r="E54" s="43" t="s">
        <v>467</v>
      </c>
      <c r="F54" s="42">
        <v>47</v>
      </c>
      <c r="G54" s="42">
        <v>47</v>
      </c>
      <c r="H54" s="74">
        <v>4.9000000000000004</v>
      </c>
      <c r="I54" s="42"/>
      <c r="J54" s="53"/>
      <c r="K54" s="53"/>
      <c r="L54" s="53"/>
      <c r="M54" s="53"/>
      <c r="N54" s="53"/>
      <c r="O54" s="53"/>
      <c r="P54" s="53"/>
      <c r="Q54" s="53"/>
      <c r="R54" s="53"/>
      <c r="S54" s="53"/>
      <c r="T54" s="53"/>
      <c r="U54" s="53"/>
      <c r="V54" s="53"/>
      <c r="W54" s="53"/>
      <c r="X54" s="53"/>
      <c r="Y54" s="53"/>
      <c r="Z54" s="53"/>
      <c r="AA54" s="53"/>
      <c r="AB54" s="53"/>
      <c r="AC54" s="53"/>
      <c r="AD54" s="53"/>
      <c r="AE54" s="53"/>
      <c r="AF54" s="53"/>
      <c r="AG54" s="53" t="s">
        <v>419</v>
      </c>
      <c r="AH54" s="53"/>
      <c r="AI54" s="53"/>
      <c r="AJ54" s="53"/>
      <c r="AK54" s="53"/>
      <c r="AL54" s="53"/>
      <c r="AM54" s="53"/>
      <c r="AN54" s="53"/>
      <c r="AO54" s="53"/>
      <c r="AP54" s="53"/>
      <c r="AQ54" s="53"/>
      <c r="AR54" s="53"/>
      <c r="AS54" s="53"/>
      <c r="AT54" s="53"/>
      <c r="AU54" s="53"/>
      <c r="AV54" s="42"/>
      <c r="AW54" s="57">
        <v>1</v>
      </c>
    </row>
    <row r="55" spans="1:49" ht="13" customHeight="1" x14ac:dyDescent="0.15">
      <c r="A55" s="44" t="s">
        <v>447</v>
      </c>
      <c r="B55" s="45">
        <v>2016</v>
      </c>
      <c r="C55" s="45" t="s">
        <v>414</v>
      </c>
      <c r="D55" s="45" t="s">
        <v>106</v>
      </c>
      <c r="E55" s="45" t="s">
        <v>466</v>
      </c>
      <c r="F55" s="45">
        <v>20</v>
      </c>
      <c r="G55" s="45" t="s">
        <v>13</v>
      </c>
      <c r="H55" s="73">
        <v>2</v>
      </c>
      <c r="I55" s="45"/>
      <c r="J55" s="52"/>
      <c r="K55" s="60"/>
      <c r="L55" s="52"/>
      <c r="M55" s="60"/>
      <c r="N55" s="52"/>
      <c r="O55" s="60"/>
      <c r="P55" s="52"/>
      <c r="Q55" s="60"/>
      <c r="R55" s="52"/>
      <c r="S55" s="60"/>
      <c r="T55" s="52" t="s">
        <v>419</v>
      </c>
      <c r="U55" s="60"/>
      <c r="V55" s="52"/>
      <c r="W55" s="60"/>
      <c r="X55" s="52"/>
      <c r="Y55" s="60"/>
      <c r="Z55" s="52"/>
      <c r="AA55" s="60"/>
      <c r="AB55" s="52"/>
      <c r="AC55" s="60"/>
      <c r="AD55" s="52"/>
      <c r="AE55" s="60"/>
      <c r="AF55" s="52"/>
      <c r="AG55" s="60"/>
      <c r="AH55" s="52"/>
      <c r="AI55" s="60"/>
      <c r="AJ55" s="52"/>
      <c r="AK55" s="60"/>
      <c r="AL55" s="52"/>
      <c r="AM55" s="60"/>
      <c r="AN55" s="52" t="s">
        <v>419</v>
      </c>
      <c r="AO55" s="60"/>
      <c r="AP55" s="52"/>
      <c r="AQ55" s="60"/>
      <c r="AR55" s="52"/>
      <c r="AS55" s="60"/>
      <c r="AT55" s="52"/>
      <c r="AU55" s="60"/>
      <c r="AV55" s="45"/>
      <c r="AW55" s="56">
        <v>2</v>
      </c>
    </row>
    <row r="56" spans="1:49" ht="13" customHeight="1" x14ac:dyDescent="0.15">
      <c r="A56" s="41" t="s">
        <v>454</v>
      </c>
      <c r="B56" s="42">
        <v>2004</v>
      </c>
      <c r="C56" s="42" t="s">
        <v>414</v>
      </c>
      <c r="D56" s="42" t="s">
        <v>102</v>
      </c>
      <c r="E56" s="43" t="s">
        <v>467</v>
      </c>
      <c r="F56" s="42">
        <v>16</v>
      </c>
      <c r="G56" s="42">
        <v>18</v>
      </c>
      <c r="H56" s="74">
        <v>3</v>
      </c>
      <c r="I56" s="42"/>
      <c r="J56" s="53"/>
      <c r="K56" s="53"/>
      <c r="L56" s="53"/>
      <c r="M56" s="53"/>
      <c r="N56" s="53"/>
      <c r="O56" s="53"/>
      <c r="P56" s="53"/>
      <c r="Q56" s="53"/>
      <c r="R56" s="53"/>
      <c r="S56" s="53"/>
      <c r="T56" s="53"/>
      <c r="U56" s="53" t="s">
        <v>419</v>
      </c>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t="s">
        <v>419</v>
      </c>
      <c r="AU56" s="53"/>
      <c r="AV56" s="42"/>
      <c r="AW56" s="57">
        <v>2</v>
      </c>
    </row>
    <row r="57" spans="1:49" ht="13" customHeight="1" x14ac:dyDescent="0.15">
      <c r="A57" s="44" t="s">
        <v>527</v>
      </c>
      <c r="B57" s="45">
        <v>2019</v>
      </c>
      <c r="C57" s="45" t="s">
        <v>414</v>
      </c>
      <c r="D57" s="45" t="s">
        <v>106</v>
      </c>
      <c r="E57" s="45" t="s">
        <v>466</v>
      </c>
      <c r="F57" s="45">
        <v>46</v>
      </c>
      <c r="G57" s="45">
        <v>49</v>
      </c>
      <c r="H57" s="73">
        <v>2</v>
      </c>
      <c r="I57" s="45"/>
      <c r="J57" s="52"/>
      <c r="K57" s="60"/>
      <c r="L57" s="52"/>
      <c r="M57" s="60"/>
      <c r="N57" s="52"/>
      <c r="O57" s="60"/>
      <c r="P57" s="52"/>
      <c r="Q57" s="60"/>
      <c r="R57" s="52"/>
      <c r="S57" s="60"/>
      <c r="T57" s="52"/>
      <c r="U57" s="60"/>
      <c r="V57" s="52"/>
      <c r="W57" s="60"/>
      <c r="X57" s="52"/>
      <c r="Y57" s="60"/>
      <c r="Z57" s="52"/>
      <c r="AA57" s="60"/>
      <c r="AB57" s="52"/>
      <c r="AC57" s="60"/>
      <c r="AD57" s="52"/>
      <c r="AE57" s="60"/>
      <c r="AF57" s="52"/>
      <c r="AG57" s="60"/>
      <c r="AH57" s="52"/>
      <c r="AI57" s="60"/>
      <c r="AJ57" s="52"/>
      <c r="AK57" s="60"/>
      <c r="AL57" s="52"/>
      <c r="AM57" s="60"/>
      <c r="AN57" s="52" t="s">
        <v>419</v>
      </c>
      <c r="AO57" s="60"/>
      <c r="AP57" s="52"/>
      <c r="AQ57" s="60"/>
      <c r="AR57" s="52"/>
      <c r="AS57" s="60"/>
      <c r="AT57" s="52"/>
      <c r="AU57" s="60"/>
      <c r="AV57" s="45"/>
      <c r="AW57" s="56">
        <v>1</v>
      </c>
    </row>
    <row r="58" spans="1:49" ht="13" customHeight="1" x14ac:dyDescent="0.15">
      <c r="A58" s="41" t="s">
        <v>474</v>
      </c>
      <c r="B58" s="42">
        <v>2011</v>
      </c>
      <c r="C58" s="42" t="s">
        <v>414</v>
      </c>
      <c r="D58" s="42" t="s">
        <v>457</v>
      </c>
      <c r="E58" s="43" t="s">
        <v>467</v>
      </c>
      <c r="F58" s="42" t="s">
        <v>13</v>
      </c>
      <c r="G58" s="42">
        <v>238</v>
      </c>
      <c r="H58" s="74">
        <v>3</v>
      </c>
      <c r="I58" s="42"/>
      <c r="J58" s="53"/>
      <c r="K58" s="53"/>
      <c r="L58" s="53"/>
      <c r="M58" s="53"/>
      <c r="N58" s="53"/>
      <c r="O58" s="53"/>
      <c r="P58" s="53"/>
      <c r="Q58" s="53"/>
      <c r="R58" s="53"/>
      <c r="S58" s="53"/>
      <c r="T58" s="53"/>
      <c r="U58" s="53"/>
      <c r="V58" s="53"/>
      <c r="W58" s="53"/>
      <c r="X58" s="53" t="s">
        <v>419</v>
      </c>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42"/>
      <c r="AW58" s="57">
        <v>1</v>
      </c>
    </row>
    <row r="59" spans="1:49" ht="13" customHeight="1" x14ac:dyDescent="0.15">
      <c r="A59" s="44" t="s">
        <v>474</v>
      </c>
      <c r="B59" s="45">
        <v>2015</v>
      </c>
      <c r="C59" s="45" t="s">
        <v>414</v>
      </c>
      <c r="D59" s="45" t="s">
        <v>124</v>
      </c>
      <c r="E59" s="45" t="s">
        <v>467</v>
      </c>
      <c r="F59" s="45">
        <v>20</v>
      </c>
      <c r="G59" s="45">
        <v>20</v>
      </c>
      <c r="H59" s="73">
        <v>7</v>
      </c>
      <c r="I59" s="45"/>
      <c r="J59" s="52"/>
      <c r="K59" s="60"/>
      <c r="L59" s="52"/>
      <c r="M59" s="60"/>
      <c r="N59" s="52"/>
      <c r="O59" s="60"/>
      <c r="P59" s="52"/>
      <c r="Q59" s="60"/>
      <c r="R59" s="52"/>
      <c r="S59" s="60"/>
      <c r="T59" s="52"/>
      <c r="U59" s="60"/>
      <c r="V59" s="52"/>
      <c r="W59" s="60"/>
      <c r="X59" s="52"/>
      <c r="Y59" s="60"/>
      <c r="Z59" s="52"/>
      <c r="AA59" s="60"/>
      <c r="AB59" s="52"/>
      <c r="AC59" s="60"/>
      <c r="AD59" s="52"/>
      <c r="AE59" s="60"/>
      <c r="AF59" s="52"/>
      <c r="AG59" s="60" t="s">
        <v>419</v>
      </c>
      <c r="AH59" s="52"/>
      <c r="AI59" s="60"/>
      <c r="AJ59" s="52"/>
      <c r="AK59" s="60"/>
      <c r="AL59" s="52"/>
      <c r="AM59" s="60"/>
      <c r="AN59" s="52"/>
      <c r="AO59" s="60"/>
      <c r="AP59" s="52"/>
      <c r="AQ59" s="60"/>
      <c r="AR59" s="52"/>
      <c r="AS59" s="60"/>
      <c r="AT59" s="52"/>
      <c r="AU59" s="60"/>
      <c r="AV59" s="45"/>
      <c r="AW59" s="56">
        <v>1</v>
      </c>
    </row>
    <row r="60" spans="1:49" ht="13" customHeight="1" x14ac:dyDescent="0.15">
      <c r="A60" s="41" t="s">
        <v>420</v>
      </c>
      <c r="B60" s="42">
        <v>2008</v>
      </c>
      <c r="C60" s="42" t="s">
        <v>414</v>
      </c>
      <c r="D60" s="42" t="s">
        <v>102</v>
      </c>
      <c r="E60" s="43" t="s">
        <v>467</v>
      </c>
      <c r="F60" s="42">
        <v>46</v>
      </c>
      <c r="G60" s="42">
        <v>56</v>
      </c>
      <c r="H60" s="74">
        <v>3</v>
      </c>
      <c r="I60" s="42"/>
      <c r="J60" s="53"/>
      <c r="K60" s="53"/>
      <c r="L60" s="53" t="s">
        <v>419</v>
      </c>
      <c r="M60" s="53"/>
      <c r="N60" s="53"/>
      <c r="O60" s="53"/>
      <c r="P60" s="53"/>
      <c r="Q60" s="53"/>
      <c r="R60" s="53"/>
      <c r="S60" s="53"/>
      <c r="T60" s="53"/>
      <c r="U60" s="53" t="s">
        <v>419</v>
      </c>
      <c r="V60" s="53"/>
      <c r="W60" s="53"/>
      <c r="X60" s="53"/>
      <c r="Y60" s="53" t="s">
        <v>419</v>
      </c>
      <c r="Z60" s="53"/>
      <c r="AA60" s="53"/>
      <c r="AB60" s="53"/>
      <c r="AC60" s="53"/>
      <c r="AD60" s="53" t="s">
        <v>419</v>
      </c>
      <c r="AE60" s="53"/>
      <c r="AF60" s="53"/>
      <c r="AG60" s="53"/>
      <c r="AH60" s="53" t="s">
        <v>419</v>
      </c>
      <c r="AI60" s="53"/>
      <c r="AJ60" s="53"/>
      <c r="AK60" s="53"/>
      <c r="AL60" s="53" t="s">
        <v>419</v>
      </c>
      <c r="AM60" s="53" t="s">
        <v>419</v>
      </c>
      <c r="AN60" s="53"/>
      <c r="AO60" s="53"/>
      <c r="AP60" s="53"/>
      <c r="AQ60" s="53"/>
      <c r="AR60" s="53"/>
      <c r="AS60" s="53"/>
      <c r="AT60" s="53"/>
      <c r="AU60" s="53"/>
      <c r="AV60" s="42"/>
      <c r="AW60" s="57">
        <v>7</v>
      </c>
    </row>
    <row r="61" spans="1:49" ht="13" customHeight="1" x14ac:dyDescent="0.15">
      <c r="A61" s="44" t="s">
        <v>485</v>
      </c>
      <c r="B61" s="45">
        <v>2010</v>
      </c>
      <c r="C61" s="45" t="s">
        <v>414</v>
      </c>
      <c r="D61" s="45" t="s">
        <v>102</v>
      </c>
      <c r="E61" s="45" t="s">
        <v>467</v>
      </c>
      <c r="F61" s="45" t="s">
        <v>13</v>
      </c>
      <c r="G61" s="45">
        <v>21</v>
      </c>
      <c r="H61" s="73">
        <v>2.2999999999999998</v>
      </c>
      <c r="I61" s="45"/>
      <c r="J61" s="52"/>
      <c r="K61" s="60"/>
      <c r="L61" s="52"/>
      <c r="M61" s="60"/>
      <c r="N61" s="52"/>
      <c r="O61" s="60"/>
      <c r="P61" s="52"/>
      <c r="Q61" s="60"/>
      <c r="R61" s="52"/>
      <c r="S61" s="60"/>
      <c r="T61" s="52"/>
      <c r="U61" s="60"/>
      <c r="V61" s="52"/>
      <c r="W61" s="60"/>
      <c r="X61" s="52"/>
      <c r="Y61" s="60" t="s">
        <v>419</v>
      </c>
      <c r="Z61" s="52"/>
      <c r="AA61" s="60"/>
      <c r="AB61" s="52"/>
      <c r="AC61" s="60"/>
      <c r="AD61" s="52"/>
      <c r="AE61" s="60"/>
      <c r="AF61" s="52"/>
      <c r="AG61" s="60"/>
      <c r="AH61" s="52"/>
      <c r="AI61" s="60"/>
      <c r="AJ61" s="52"/>
      <c r="AK61" s="60"/>
      <c r="AL61" s="52"/>
      <c r="AM61" s="60" t="s">
        <v>419</v>
      </c>
      <c r="AN61" s="52"/>
      <c r="AO61" s="60"/>
      <c r="AP61" s="52"/>
      <c r="AQ61" s="60"/>
      <c r="AR61" s="52"/>
      <c r="AS61" s="60"/>
      <c r="AT61" s="52"/>
      <c r="AU61" s="60"/>
      <c r="AV61" s="45"/>
      <c r="AW61" s="56">
        <v>2</v>
      </c>
    </row>
    <row r="62" spans="1:49" ht="13" customHeight="1" x14ac:dyDescent="0.15">
      <c r="A62" s="41" t="s">
        <v>519</v>
      </c>
      <c r="B62" s="42">
        <v>2012</v>
      </c>
      <c r="C62" s="42" t="s">
        <v>414</v>
      </c>
      <c r="D62" s="42" t="s">
        <v>106</v>
      </c>
      <c r="E62" s="43" t="s">
        <v>467</v>
      </c>
      <c r="F62" s="42" t="s">
        <v>13</v>
      </c>
      <c r="G62" s="42">
        <v>40</v>
      </c>
      <c r="H62" s="74">
        <v>5</v>
      </c>
      <c r="I62" s="42"/>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t="s">
        <v>419</v>
      </c>
      <c r="AJ62" s="53" t="s">
        <v>419</v>
      </c>
      <c r="AK62" s="53"/>
      <c r="AL62" s="53"/>
      <c r="AM62" s="53"/>
      <c r="AN62" s="53"/>
      <c r="AO62" s="53"/>
      <c r="AP62" s="53"/>
      <c r="AQ62" s="53"/>
      <c r="AR62" s="53"/>
      <c r="AS62" s="53"/>
      <c r="AT62" s="53"/>
      <c r="AU62" s="53"/>
      <c r="AV62" s="42"/>
      <c r="AW62" s="57">
        <v>2</v>
      </c>
    </row>
    <row r="63" spans="1:49" ht="13" customHeight="1" x14ac:dyDescent="0.15">
      <c r="A63" s="44" t="s">
        <v>433</v>
      </c>
      <c r="B63" s="45">
        <v>2005</v>
      </c>
      <c r="C63" s="45" t="s">
        <v>414</v>
      </c>
      <c r="D63" s="45" t="s">
        <v>102</v>
      </c>
      <c r="E63" s="45" t="s">
        <v>467</v>
      </c>
      <c r="F63" s="45">
        <v>18</v>
      </c>
      <c r="G63" s="45">
        <v>20</v>
      </c>
      <c r="H63" s="73">
        <v>2</v>
      </c>
      <c r="I63" s="45"/>
      <c r="J63" s="52"/>
      <c r="K63" s="60"/>
      <c r="L63" s="52" t="s">
        <v>419</v>
      </c>
      <c r="M63" s="60"/>
      <c r="N63" s="52"/>
      <c r="O63" s="60"/>
      <c r="P63" s="52"/>
      <c r="Q63" s="60"/>
      <c r="R63" s="52"/>
      <c r="S63" s="60"/>
      <c r="T63" s="52"/>
      <c r="U63" s="60" t="s">
        <v>419</v>
      </c>
      <c r="V63" s="52"/>
      <c r="W63" s="60"/>
      <c r="X63" s="52"/>
      <c r="Y63" s="60" t="s">
        <v>419</v>
      </c>
      <c r="Z63" s="52"/>
      <c r="AA63" s="60"/>
      <c r="AB63" s="52"/>
      <c r="AC63" s="60"/>
      <c r="AD63" s="52"/>
      <c r="AE63" s="60"/>
      <c r="AF63" s="52"/>
      <c r="AG63" s="60"/>
      <c r="AH63" s="52"/>
      <c r="AI63" s="60"/>
      <c r="AJ63" s="52"/>
      <c r="AK63" s="60"/>
      <c r="AL63" s="52"/>
      <c r="AM63" s="60"/>
      <c r="AN63" s="52"/>
      <c r="AO63" s="60"/>
      <c r="AP63" s="52"/>
      <c r="AQ63" s="60"/>
      <c r="AR63" s="52"/>
      <c r="AS63" s="60"/>
      <c r="AT63" s="52"/>
      <c r="AU63" s="60"/>
      <c r="AV63" s="45"/>
      <c r="AW63" s="56">
        <v>3</v>
      </c>
    </row>
    <row r="64" spans="1:49" ht="13" customHeight="1" x14ac:dyDescent="0.15">
      <c r="A64" s="41" t="s">
        <v>456</v>
      </c>
      <c r="B64" s="42">
        <v>2008</v>
      </c>
      <c r="C64" s="42" t="s">
        <v>414</v>
      </c>
      <c r="D64" s="42" t="s">
        <v>102</v>
      </c>
      <c r="E64" s="43" t="s">
        <v>467</v>
      </c>
      <c r="F64" s="42">
        <v>51</v>
      </c>
      <c r="G64" s="42">
        <v>24</v>
      </c>
      <c r="H64" s="74">
        <v>4</v>
      </c>
      <c r="I64" s="42"/>
      <c r="J64" s="53"/>
      <c r="K64" s="53"/>
      <c r="L64" s="53"/>
      <c r="M64" s="53"/>
      <c r="N64" s="53"/>
      <c r="O64" s="53"/>
      <c r="P64" s="53"/>
      <c r="Q64" s="53"/>
      <c r="R64" s="53"/>
      <c r="S64" s="53"/>
      <c r="T64" s="53"/>
      <c r="U64" s="53" t="s">
        <v>419</v>
      </c>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42"/>
      <c r="AW64" s="57">
        <v>1</v>
      </c>
    </row>
    <row r="65" spans="1:49" ht="13" customHeight="1" x14ac:dyDescent="0.15">
      <c r="A65" s="46" t="s">
        <v>456</v>
      </c>
      <c r="B65" s="47">
        <v>2009</v>
      </c>
      <c r="C65" s="47" t="s">
        <v>414</v>
      </c>
      <c r="D65" s="47" t="s">
        <v>102</v>
      </c>
      <c r="E65" s="47" t="s">
        <v>467</v>
      </c>
      <c r="F65" s="47">
        <v>48</v>
      </c>
      <c r="G65" s="47">
        <v>55</v>
      </c>
      <c r="H65" s="75">
        <v>4</v>
      </c>
      <c r="I65" s="47"/>
      <c r="J65" s="54"/>
      <c r="K65" s="61"/>
      <c r="L65" s="54"/>
      <c r="M65" s="61"/>
      <c r="N65" s="54"/>
      <c r="O65" s="61"/>
      <c r="P65" s="54"/>
      <c r="Q65" s="61"/>
      <c r="R65" s="54"/>
      <c r="S65" s="61"/>
      <c r="T65" s="54"/>
      <c r="U65" s="61"/>
      <c r="V65" s="54"/>
      <c r="W65" s="61"/>
      <c r="X65" s="54"/>
      <c r="Y65" s="61" t="s">
        <v>419</v>
      </c>
      <c r="Z65" s="54"/>
      <c r="AA65" s="61"/>
      <c r="AB65" s="54"/>
      <c r="AC65" s="61"/>
      <c r="AD65" s="54" t="s">
        <v>419</v>
      </c>
      <c r="AE65" s="61"/>
      <c r="AF65" s="54"/>
      <c r="AG65" s="61"/>
      <c r="AH65" s="54" t="s">
        <v>419</v>
      </c>
      <c r="AI65" s="61"/>
      <c r="AJ65" s="54"/>
      <c r="AK65" s="61"/>
      <c r="AL65" s="54" t="s">
        <v>419</v>
      </c>
      <c r="AM65" s="61" t="s">
        <v>419</v>
      </c>
      <c r="AN65" s="54"/>
      <c r="AO65" s="61"/>
      <c r="AP65" s="54"/>
      <c r="AQ65" s="61"/>
      <c r="AR65" s="54"/>
      <c r="AS65" s="61"/>
      <c r="AT65" s="54"/>
      <c r="AU65" s="61"/>
      <c r="AV65" s="47"/>
      <c r="AW65" s="58">
        <v>5</v>
      </c>
    </row>
    <row r="66" spans="1:49" ht="3" customHeight="1" x14ac:dyDescent="0.15">
      <c r="A66" s="67"/>
      <c r="B66" s="68"/>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39"/>
    </row>
    <row r="67" spans="1:49" ht="13" customHeight="1" x14ac:dyDescent="0.15">
      <c r="A67" s="62" t="s">
        <v>537</v>
      </c>
      <c r="B67" s="63"/>
      <c r="C67" s="63"/>
      <c r="D67" s="63"/>
      <c r="E67" s="64"/>
      <c r="F67" s="63"/>
      <c r="G67" s="63">
        <f>SUM(G2:G65)</f>
        <v>5945</v>
      </c>
      <c r="H67" s="71">
        <f>SUM(H2:H65)/29</f>
        <v>8.6637931034482776</v>
      </c>
      <c r="I67" s="63"/>
      <c r="J67" s="65">
        <f>COUNTIF(J2:J65,"x")</f>
        <v>1</v>
      </c>
      <c r="K67" s="65">
        <f t="shared" ref="K67:AU67" si="0">COUNTIF(K2:K65,"x")</f>
        <v>0</v>
      </c>
      <c r="L67" s="65">
        <f t="shared" si="0"/>
        <v>11</v>
      </c>
      <c r="M67" s="65">
        <f t="shared" si="0"/>
        <v>1</v>
      </c>
      <c r="N67" s="65">
        <f t="shared" si="0"/>
        <v>1</v>
      </c>
      <c r="O67" s="65">
        <f t="shared" si="0"/>
        <v>1</v>
      </c>
      <c r="P67" s="65">
        <f t="shared" si="0"/>
        <v>1</v>
      </c>
      <c r="Q67" s="65">
        <f t="shared" si="0"/>
        <v>1</v>
      </c>
      <c r="R67" s="65">
        <f t="shared" si="0"/>
        <v>0</v>
      </c>
      <c r="S67" s="65">
        <f t="shared" si="0"/>
        <v>0</v>
      </c>
      <c r="T67" s="65">
        <f t="shared" si="0"/>
        <v>3</v>
      </c>
      <c r="U67" s="65">
        <f t="shared" si="0"/>
        <v>14</v>
      </c>
      <c r="V67" s="65">
        <f t="shared" si="0"/>
        <v>0</v>
      </c>
      <c r="W67" s="65">
        <f t="shared" si="0"/>
        <v>0</v>
      </c>
      <c r="X67" s="65">
        <f t="shared" si="0"/>
        <v>11</v>
      </c>
      <c r="Y67" s="65">
        <f t="shared" si="0"/>
        <v>17</v>
      </c>
      <c r="Z67" s="65">
        <f t="shared" si="0"/>
        <v>3</v>
      </c>
      <c r="AA67" s="65">
        <f t="shared" si="0"/>
        <v>0</v>
      </c>
      <c r="AB67" s="65">
        <f t="shared" si="0"/>
        <v>1</v>
      </c>
      <c r="AC67" s="65">
        <f t="shared" si="0"/>
        <v>5</v>
      </c>
      <c r="AD67" s="65">
        <f t="shared" si="0"/>
        <v>13</v>
      </c>
      <c r="AE67" s="65">
        <f t="shared" si="0"/>
        <v>0</v>
      </c>
      <c r="AF67" s="65">
        <f t="shared" si="0"/>
        <v>5</v>
      </c>
      <c r="AG67" s="65">
        <f t="shared" si="0"/>
        <v>8</v>
      </c>
      <c r="AH67" s="65">
        <f t="shared" si="0"/>
        <v>11</v>
      </c>
      <c r="AI67" s="65">
        <f t="shared" si="0"/>
        <v>1</v>
      </c>
      <c r="AJ67" s="65">
        <f t="shared" si="0"/>
        <v>5</v>
      </c>
      <c r="AK67" s="65">
        <f t="shared" si="0"/>
        <v>2</v>
      </c>
      <c r="AL67" s="65">
        <f t="shared" si="0"/>
        <v>8</v>
      </c>
      <c r="AM67" s="65">
        <f t="shared" si="0"/>
        <v>17</v>
      </c>
      <c r="AN67" s="65">
        <f t="shared" si="0"/>
        <v>5</v>
      </c>
      <c r="AO67" s="65">
        <f t="shared" si="0"/>
        <v>0</v>
      </c>
      <c r="AP67" s="65">
        <f t="shared" si="0"/>
        <v>9</v>
      </c>
      <c r="AQ67" s="65">
        <f t="shared" si="0"/>
        <v>1</v>
      </c>
      <c r="AR67" s="65">
        <f t="shared" si="0"/>
        <v>0</v>
      </c>
      <c r="AS67" s="65">
        <f t="shared" si="0"/>
        <v>2</v>
      </c>
      <c r="AT67" s="65">
        <f t="shared" si="0"/>
        <v>1</v>
      </c>
      <c r="AU67" s="65">
        <f t="shared" si="0"/>
        <v>0</v>
      </c>
      <c r="AV67" s="63"/>
      <c r="AW67" s="40">
        <f>SUM(AW2:AW65)</f>
        <v>159</v>
      </c>
    </row>
  </sheetData>
  <conditionalFormatting sqref="J67:AU67">
    <cfRule type="cellIs" dxfId="7" priority="1" operator="equal">
      <formula>"x"</formula>
    </cfRule>
  </conditionalFormatting>
  <conditionalFormatting sqref="J2:AU65">
    <cfRule type="cellIs" dxfId="6" priority="3" operator="equal">
      <formula>"x"</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11</vt:i4>
      </vt:variant>
    </vt:vector>
  </HeadingPairs>
  <TitlesOfParts>
    <vt:vector size="11" baseType="lpstr">
      <vt:lpstr>Table 1 PICOS</vt:lpstr>
      <vt:lpstr>Table 2 Bias Quality Assessment</vt:lpstr>
      <vt:lpstr>Table 3 Complications</vt:lpstr>
      <vt:lpstr>Table 4 Abbreviations</vt:lpstr>
      <vt:lpstr>Appendix 2 Systematic reviews</vt:lpstr>
      <vt:lpstr>Appendix 3 All Primary Studies</vt:lpstr>
      <vt:lpstr>Appendix 3 Monolithic</vt:lpstr>
      <vt:lpstr>Appendix 3 RCT</vt:lpstr>
      <vt:lpstr>Appendix 3 Prospective</vt:lpstr>
      <vt:lpstr>Appendix 3 Retrospective</vt:lpstr>
      <vt:lpstr>Appendix 3 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lah08421</dc:creator>
  <cp:lastModifiedBy>lah24361</cp:lastModifiedBy>
  <dcterms:created xsi:type="dcterms:W3CDTF">2020-12-10T13:48:38Z</dcterms:created>
  <dcterms:modified xsi:type="dcterms:W3CDTF">2021-02-24T14:35:38Z</dcterms:modified>
</cp:coreProperties>
</file>