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icolas\Doktorarbeit\Haji\"/>
    </mc:Choice>
  </mc:AlternateContent>
  <xr:revisionPtr revIDLastSave="0" documentId="13_ncr:1_{474C6306-1F16-4E39-BD65-A6AE721033B7}" xr6:coauthVersionLast="47" xr6:coauthVersionMax="47" xr10:uidLastSave="{00000000-0000-0000-0000-000000000000}"/>
  <bookViews>
    <workbookView xWindow="-28920" yWindow="-120" windowWidth="29040" windowHeight="15720" activeTab="3" xr2:uid="{93A22330-9ED5-4459-BB25-86413B98D7E7}"/>
  </bookViews>
  <sheets>
    <sheet name="Control" sheetId="2" r:id="rId1"/>
    <sheet name="KCL" sheetId="3" r:id="rId2"/>
    <sheet name="NMDA" sheetId="1" r:id="rId3"/>
    <sheet name="ONstim" sheetId="4" r:id="rId4"/>
    <sheet name="ONstim+ACh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5" i="4" l="1"/>
  <c r="X50" i="4"/>
  <c r="T40" i="4"/>
  <c r="V40" i="4"/>
  <c r="V41" i="4"/>
  <c r="V43" i="4"/>
  <c r="X43" i="4" s="1"/>
  <c r="V44" i="4"/>
  <c r="X44" i="4" s="1"/>
  <c r="V45" i="4"/>
  <c r="V47" i="4"/>
  <c r="X47" i="4" s="1"/>
  <c r="V48" i="4"/>
  <c r="V50" i="4"/>
  <c r="V51" i="4"/>
  <c r="V53" i="4"/>
  <c r="V54" i="4"/>
  <c r="V56" i="4"/>
  <c r="V32" i="4"/>
  <c r="T41" i="4"/>
  <c r="T43" i="4"/>
  <c r="U45" i="4" s="1"/>
  <c r="T44" i="4"/>
  <c r="T45" i="4"/>
  <c r="T47" i="4"/>
  <c r="T48" i="4"/>
  <c r="T50" i="4"/>
  <c r="T51" i="4"/>
  <c r="U51" i="4" s="1"/>
  <c r="T53" i="4"/>
  <c r="T54" i="4"/>
  <c r="T55" i="4"/>
  <c r="T56" i="4"/>
  <c r="R83" i="5"/>
  <c r="J83" i="5"/>
  <c r="D83" i="5"/>
  <c r="P78" i="5"/>
  <c r="P82" i="5"/>
  <c r="P81" i="5"/>
  <c r="P80" i="5"/>
  <c r="Q83" i="5" s="1"/>
  <c r="J82" i="5"/>
  <c r="D82" i="5"/>
  <c r="L83" i="5"/>
  <c r="F83" i="5"/>
  <c r="D81" i="5"/>
  <c r="J81" i="5"/>
  <c r="J80" i="5"/>
  <c r="D80" i="5"/>
  <c r="R75" i="5"/>
  <c r="P75" i="5"/>
  <c r="P74" i="5"/>
  <c r="P73" i="5"/>
  <c r="P72" i="5"/>
  <c r="P71" i="5"/>
  <c r="P70" i="5"/>
  <c r="J75" i="5"/>
  <c r="D75" i="5"/>
  <c r="J74" i="5"/>
  <c r="D74" i="5"/>
  <c r="L75" i="5"/>
  <c r="F75" i="5"/>
  <c r="J73" i="5"/>
  <c r="D73" i="5"/>
  <c r="J72" i="5"/>
  <c r="D72" i="5"/>
  <c r="J71" i="5"/>
  <c r="D71" i="5"/>
  <c r="J70" i="5"/>
  <c r="D70" i="5"/>
  <c r="J68" i="5"/>
  <c r="D68" i="5"/>
  <c r="J67" i="5"/>
  <c r="D67" i="5"/>
  <c r="J66" i="5"/>
  <c r="D66" i="5"/>
  <c r="L68" i="5"/>
  <c r="J65" i="5"/>
  <c r="F68" i="5"/>
  <c r="D65" i="5"/>
  <c r="L41" i="4"/>
  <c r="J41" i="4"/>
  <c r="D41" i="4"/>
  <c r="J40" i="4"/>
  <c r="K41" i="4" s="1"/>
  <c r="F41" i="4"/>
  <c r="D40" i="4"/>
  <c r="J56" i="4"/>
  <c r="D56" i="4"/>
  <c r="J55" i="4"/>
  <c r="D55" i="4"/>
  <c r="J54" i="4"/>
  <c r="L56" i="4"/>
  <c r="F56" i="4"/>
  <c r="D54" i="4"/>
  <c r="J53" i="4"/>
  <c r="D53" i="4"/>
  <c r="L51" i="4"/>
  <c r="F51" i="4"/>
  <c r="D51" i="4"/>
  <c r="J51" i="4"/>
  <c r="J50" i="4"/>
  <c r="D50" i="4"/>
  <c r="L48" i="4"/>
  <c r="J48" i="4"/>
  <c r="F48" i="4"/>
  <c r="D48" i="4"/>
  <c r="J47" i="4"/>
  <c r="D47" i="4"/>
  <c r="R45" i="4"/>
  <c r="P45" i="4"/>
  <c r="L45" i="4"/>
  <c r="J45" i="4"/>
  <c r="F45" i="4"/>
  <c r="D45" i="4"/>
  <c r="P44" i="4"/>
  <c r="J44" i="4"/>
  <c r="D44" i="4"/>
  <c r="P43" i="4"/>
  <c r="J43" i="4"/>
  <c r="D43" i="4"/>
  <c r="N89" i="5"/>
  <c r="O89" i="5"/>
  <c r="N90" i="5"/>
  <c r="O90" i="5"/>
  <c r="N91" i="5"/>
  <c r="N92" i="5" s="1"/>
  <c r="O91" i="5"/>
  <c r="O92" i="5" s="1"/>
  <c r="R78" i="5"/>
  <c r="R63" i="5"/>
  <c r="P62" i="5"/>
  <c r="P61" i="5"/>
  <c r="P60" i="5"/>
  <c r="P59" i="5"/>
  <c r="P58" i="5"/>
  <c r="R37" i="5"/>
  <c r="P37" i="5"/>
  <c r="P36" i="5"/>
  <c r="P35" i="5"/>
  <c r="P34" i="5"/>
  <c r="R32" i="5"/>
  <c r="P30" i="5"/>
  <c r="R60" i="4"/>
  <c r="R34" i="4"/>
  <c r="R28" i="4"/>
  <c r="R14" i="4"/>
  <c r="R5" i="4"/>
  <c r="N64" i="4"/>
  <c r="N65" i="4" s="1"/>
  <c r="O64" i="4"/>
  <c r="O65" i="4" s="1"/>
  <c r="N63" i="4"/>
  <c r="O63" i="4"/>
  <c r="N62" i="4"/>
  <c r="O62" i="4"/>
  <c r="Q10" i="4"/>
  <c r="P4" i="4"/>
  <c r="P5" i="4"/>
  <c r="P12" i="4"/>
  <c r="P14" i="4"/>
  <c r="P22" i="4"/>
  <c r="P23" i="4"/>
  <c r="P24" i="4"/>
  <c r="P25" i="4"/>
  <c r="P26" i="4"/>
  <c r="P27" i="4"/>
  <c r="P28" i="4"/>
  <c r="P30" i="4"/>
  <c r="P31" i="4"/>
  <c r="P32" i="4"/>
  <c r="P34" i="4"/>
  <c r="P59" i="4"/>
  <c r="P60" i="4"/>
  <c r="P2" i="4"/>
  <c r="P3" i="4"/>
  <c r="J3" i="4"/>
  <c r="T2" i="5"/>
  <c r="V2" i="5"/>
  <c r="T3" i="5"/>
  <c r="V3" i="5"/>
  <c r="T4" i="5"/>
  <c r="V4" i="5"/>
  <c r="T5" i="5"/>
  <c r="V5" i="5"/>
  <c r="T6" i="5"/>
  <c r="V6" i="5"/>
  <c r="T7" i="5"/>
  <c r="V7" i="5"/>
  <c r="T9" i="5"/>
  <c r="V9" i="5"/>
  <c r="T10" i="5"/>
  <c r="V10" i="5"/>
  <c r="T12" i="5"/>
  <c r="V12" i="5"/>
  <c r="T13" i="5"/>
  <c r="V13" i="5"/>
  <c r="T15" i="5"/>
  <c r="V15" i="5"/>
  <c r="T16" i="5"/>
  <c r="V16" i="5"/>
  <c r="T17" i="5"/>
  <c r="V17" i="5"/>
  <c r="T19" i="5"/>
  <c r="V19" i="5"/>
  <c r="T20" i="5"/>
  <c r="V20" i="5"/>
  <c r="T22" i="5"/>
  <c r="V22" i="5"/>
  <c r="T23" i="5"/>
  <c r="V23" i="5"/>
  <c r="T24" i="5"/>
  <c r="V24" i="5"/>
  <c r="T25" i="5"/>
  <c r="V25" i="5"/>
  <c r="T26" i="5"/>
  <c r="V26" i="5"/>
  <c r="T27" i="5"/>
  <c r="V27" i="5"/>
  <c r="T28" i="5"/>
  <c r="V28" i="5"/>
  <c r="T30" i="5"/>
  <c r="V30" i="5"/>
  <c r="T31" i="5"/>
  <c r="V31" i="5"/>
  <c r="T32" i="5"/>
  <c r="V32" i="5"/>
  <c r="T34" i="5"/>
  <c r="V34" i="5"/>
  <c r="T35" i="5"/>
  <c r="V35" i="5"/>
  <c r="T36" i="5"/>
  <c r="V36" i="5"/>
  <c r="T37" i="5"/>
  <c r="V37" i="5"/>
  <c r="T39" i="5"/>
  <c r="V39" i="5"/>
  <c r="T40" i="5"/>
  <c r="V40" i="5"/>
  <c r="T41" i="5"/>
  <c r="V41" i="5"/>
  <c r="T42" i="5"/>
  <c r="V42" i="5"/>
  <c r="T44" i="5"/>
  <c r="V44" i="5"/>
  <c r="T45" i="5"/>
  <c r="V45" i="5"/>
  <c r="T47" i="5"/>
  <c r="V47" i="5"/>
  <c r="T48" i="5"/>
  <c r="V48" i="5"/>
  <c r="T50" i="5"/>
  <c r="V50" i="5"/>
  <c r="T51" i="5"/>
  <c r="V51" i="5"/>
  <c r="T53" i="5"/>
  <c r="V53" i="5"/>
  <c r="T54" i="5"/>
  <c r="V54" i="5"/>
  <c r="T55" i="5"/>
  <c r="V55" i="5"/>
  <c r="T56" i="5"/>
  <c r="V56" i="5"/>
  <c r="T58" i="5"/>
  <c r="V58" i="5"/>
  <c r="T59" i="5"/>
  <c r="V59" i="5"/>
  <c r="T60" i="5"/>
  <c r="V60" i="5"/>
  <c r="T61" i="5"/>
  <c r="V61" i="5"/>
  <c r="T62" i="5"/>
  <c r="V62" i="5"/>
  <c r="T63" i="5"/>
  <c r="V63" i="5"/>
  <c r="T77" i="5"/>
  <c r="V77" i="5"/>
  <c r="T78" i="5"/>
  <c r="V78" i="5"/>
  <c r="T85" i="5"/>
  <c r="V85" i="5"/>
  <c r="T86" i="5"/>
  <c r="V86" i="5"/>
  <c r="T87" i="5"/>
  <c r="V87" i="5"/>
  <c r="L38" i="4"/>
  <c r="J36" i="4"/>
  <c r="D36" i="4"/>
  <c r="F38" i="4"/>
  <c r="J17" i="4"/>
  <c r="V17" i="4"/>
  <c r="T17" i="4"/>
  <c r="D17" i="4"/>
  <c r="E83" i="5" l="1"/>
  <c r="K83" i="5"/>
  <c r="X45" i="4"/>
  <c r="X41" i="4"/>
  <c r="Z41" i="4"/>
  <c r="U41" i="4"/>
  <c r="X48" i="4"/>
  <c r="Y48" i="4" s="1"/>
  <c r="X56" i="4"/>
  <c r="X54" i="4"/>
  <c r="Z56" i="4"/>
  <c r="X51" i="4"/>
  <c r="Y51" i="4" s="1"/>
  <c r="W51" i="4"/>
  <c r="U48" i="4"/>
  <c r="W48" i="4"/>
  <c r="Y45" i="4"/>
  <c r="E41" i="4"/>
  <c r="U56" i="4"/>
  <c r="Z45" i="4"/>
  <c r="W45" i="4"/>
  <c r="W56" i="4"/>
  <c r="X40" i="4"/>
  <c r="Y41" i="4" s="1"/>
  <c r="Z51" i="4"/>
  <c r="X55" i="4"/>
  <c r="Z48" i="4"/>
  <c r="W41" i="4"/>
  <c r="X53" i="4"/>
  <c r="E51" i="4"/>
  <c r="Q75" i="5"/>
  <c r="K75" i="5"/>
  <c r="E75" i="5"/>
  <c r="U13" i="5"/>
  <c r="E68" i="5"/>
  <c r="K68" i="5"/>
  <c r="U10" i="5"/>
  <c r="U48" i="5"/>
  <c r="P90" i="5"/>
  <c r="P89" i="5"/>
  <c r="R90" i="5"/>
  <c r="W10" i="5"/>
  <c r="Q37" i="5"/>
  <c r="Q32" i="5"/>
  <c r="R91" i="5"/>
  <c r="R92" i="5" s="1"/>
  <c r="Q63" i="5"/>
  <c r="P91" i="5"/>
  <c r="P92" i="5" s="1"/>
  <c r="R89" i="5"/>
  <c r="U7" i="5"/>
  <c r="E56" i="4"/>
  <c r="K56" i="4"/>
  <c r="K51" i="4"/>
  <c r="K48" i="4"/>
  <c r="E48" i="4"/>
  <c r="E45" i="4"/>
  <c r="K45" i="4"/>
  <c r="Q45" i="4"/>
  <c r="Q60" i="4"/>
  <c r="Q34" i="4"/>
  <c r="Q14" i="4"/>
  <c r="P63" i="4"/>
  <c r="Q28" i="4"/>
  <c r="Q5" i="4"/>
  <c r="P62" i="4"/>
  <c r="P64" i="4"/>
  <c r="P65" i="4" s="1"/>
  <c r="R64" i="4"/>
  <c r="R65" i="4" s="1"/>
  <c r="R62" i="4"/>
  <c r="R63" i="4"/>
  <c r="W87" i="5"/>
  <c r="W48" i="5"/>
  <c r="U32" i="5"/>
  <c r="W51" i="5"/>
  <c r="U78" i="5"/>
  <c r="W17" i="5"/>
  <c r="U42" i="5"/>
  <c r="U45" i="5"/>
  <c r="U20" i="5"/>
  <c r="W56" i="5"/>
  <c r="W32" i="5"/>
  <c r="U17" i="5"/>
  <c r="W63" i="5"/>
  <c r="W45" i="5"/>
  <c r="U87" i="5"/>
  <c r="U51" i="5"/>
  <c r="U56" i="5"/>
  <c r="W20" i="5"/>
  <c r="V89" i="5"/>
  <c r="W13" i="5"/>
  <c r="T90" i="5"/>
  <c r="U63" i="5"/>
  <c r="W78" i="5"/>
  <c r="W28" i="5"/>
  <c r="U28" i="5"/>
  <c r="U37" i="5"/>
  <c r="W42" i="5"/>
  <c r="W37" i="5"/>
  <c r="T89" i="5"/>
  <c r="T91" i="5"/>
  <c r="T92" i="5" s="1"/>
  <c r="V91" i="5"/>
  <c r="V92" i="5" s="1"/>
  <c r="W7" i="5"/>
  <c r="X17" i="4"/>
  <c r="L10" i="4"/>
  <c r="F10" i="4"/>
  <c r="AC87" i="5"/>
  <c r="AC37" i="5"/>
  <c r="AC45" i="5"/>
  <c r="AC51" i="5"/>
  <c r="AC28" i="5"/>
  <c r="AC17" i="5"/>
  <c r="AC10" i="5"/>
  <c r="K78" i="1"/>
  <c r="K76" i="1"/>
  <c r="C76" i="1"/>
  <c r="K67" i="1"/>
  <c r="C67" i="1"/>
  <c r="K54" i="1"/>
  <c r="C54" i="1"/>
  <c r="K51" i="1"/>
  <c r="C51" i="1"/>
  <c r="K48" i="1"/>
  <c r="C48" i="1"/>
  <c r="K42" i="1"/>
  <c r="C42" i="1"/>
  <c r="K25" i="1"/>
  <c r="C25" i="1"/>
  <c r="K11" i="1"/>
  <c r="K80" i="1" s="1"/>
  <c r="K81" i="1" s="1"/>
  <c r="C11" i="1"/>
  <c r="K57" i="3"/>
  <c r="K56" i="3"/>
  <c r="K55" i="3"/>
  <c r="K54" i="3"/>
  <c r="K52" i="3"/>
  <c r="C52" i="3"/>
  <c r="K39" i="3"/>
  <c r="C39" i="3"/>
  <c r="K30" i="3"/>
  <c r="C30" i="3"/>
  <c r="K27" i="3"/>
  <c r="C27" i="3"/>
  <c r="K12" i="3"/>
  <c r="C6" i="3"/>
  <c r="K58" i="2"/>
  <c r="K55" i="2"/>
  <c r="K51" i="2"/>
  <c r="K46" i="2"/>
  <c r="C42" i="2"/>
  <c r="K35" i="2"/>
  <c r="C35" i="2"/>
  <c r="K29" i="2"/>
  <c r="K21" i="2"/>
  <c r="K15" i="2"/>
  <c r="K7" i="2"/>
  <c r="K61" i="2" s="1"/>
  <c r="Z87" i="5"/>
  <c r="Z78" i="5"/>
  <c r="Z51" i="5"/>
  <c r="Z48" i="5"/>
  <c r="Z45" i="5"/>
  <c r="Z42" i="5"/>
  <c r="Z37" i="5"/>
  <c r="Z32" i="5"/>
  <c r="Z28" i="5"/>
  <c r="Z20" i="5"/>
  <c r="Z17" i="5"/>
  <c r="Z13" i="5"/>
  <c r="Z10" i="5"/>
  <c r="Z7" i="5"/>
  <c r="L87" i="5"/>
  <c r="J87" i="5"/>
  <c r="L78" i="5"/>
  <c r="J78" i="5"/>
  <c r="L63" i="5"/>
  <c r="J63" i="5"/>
  <c r="L56" i="5"/>
  <c r="J56" i="5"/>
  <c r="L51" i="5"/>
  <c r="J51" i="5"/>
  <c r="L48" i="5"/>
  <c r="J48" i="5"/>
  <c r="L45" i="5"/>
  <c r="J45" i="5"/>
  <c r="L42" i="5"/>
  <c r="J42" i="5"/>
  <c r="L37" i="5"/>
  <c r="J37" i="5"/>
  <c r="L32" i="5"/>
  <c r="J32" i="5"/>
  <c r="L28" i="5"/>
  <c r="J28" i="5"/>
  <c r="L20" i="5"/>
  <c r="J20" i="5"/>
  <c r="L17" i="5"/>
  <c r="J17" i="5"/>
  <c r="L13" i="5"/>
  <c r="J13" i="5"/>
  <c r="L10" i="5"/>
  <c r="J10" i="5"/>
  <c r="H91" i="5"/>
  <c r="H92" i="5" s="1"/>
  <c r="L7" i="5"/>
  <c r="J7" i="5"/>
  <c r="F20" i="5"/>
  <c r="F17" i="5"/>
  <c r="F13" i="5"/>
  <c r="F10" i="5"/>
  <c r="F87" i="5"/>
  <c r="F78" i="5"/>
  <c r="F63" i="5"/>
  <c r="F56" i="5"/>
  <c r="F48" i="5"/>
  <c r="F51" i="5"/>
  <c r="F45" i="5"/>
  <c r="F42" i="5"/>
  <c r="F37" i="5"/>
  <c r="F32" i="5"/>
  <c r="F28" i="5"/>
  <c r="F7" i="5"/>
  <c r="L60" i="4"/>
  <c r="L28" i="4"/>
  <c r="L20" i="4"/>
  <c r="L14" i="4"/>
  <c r="L34" i="4"/>
  <c r="L5" i="4"/>
  <c r="F60" i="4"/>
  <c r="F34" i="4"/>
  <c r="F28" i="4"/>
  <c r="F20" i="4"/>
  <c r="F14" i="4"/>
  <c r="F5" i="4"/>
  <c r="H6" i="1"/>
  <c r="C62" i="4"/>
  <c r="B62" i="4"/>
  <c r="C64" i="4"/>
  <c r="C65" i="4" s="1"/>
  <c r="B64" i="4"/>
  <c r="B65" i="4" s="1"/>
  <c r="B63" i="4"/>
  <c r="C63" i="4"/>
  <c r="C89" i="5"/>
  <c r="C91" i="5"/>
  <c r="C92" i="5" s="1"/>
  <c r="B91" i="5"/>
  <c r="B92" i="5" s="1"/>
  <c r="B90" i="5"/>
  <c r="C90" i="5"/>
  <c r="B89" i="5"/>
  <c r="H76" i="1"/>
  <c r="H71" i="1"/>
  <c r="H67" i="1"/>
  <c r="H63" i="1"/>
  <c r="H59" i="1"/>
  <c r="H54" i="1"/>
  <c r="H51" i="1"/>
  <c r="H48" i="1"/>
  <c r="H42" i="1"/>
  <c r="H34" i="1"/>
  <c r="H25" i="1"/>
  <c r="H20" i="1"/>
  <c r="H11" i="1"/>
  <c r="C6" i="1"/>
  <c r="E6" i="1"/>
  <c r="F6" i="1"/>
  <c r="D78" i="1"/>
  <c r="B78" i="1"/>
  <c r="B79" i="1"/>
  <c r="D79" i="1"/>
  <c r="B80" i="1"/>
  <c r="B81" i="1" s="1"/>
  <c r="D80" i="1"/>
  <c r="D81" i="1" s="1"/>
  <c r="D62" i="2"/>
  <c r="D63" i="2" s="1"/>
  <c r="B62" i="2"/>
  <c r="B63" i="2" s="1"/>
  <c r="D56" i="3"/>
  <c r="E56" i="3"/>
  <c r="F56" i="3"/>
  <c r="G56" i="3"/>
  <c r="H56" i="3"/>
  <c r="H57" i="3" s="1"/>
  <c r="B56" i="3"/>
  <c r="B57" i="3" s="1"/>
  <c r="D60" i="2"/>
  <c r="B60" i="2"/>
  <c r="B61" i="2"/>
  <c r="D61" i="2"/>
  <c r="F57" i="3"/>
  <c r="F55" i="3"/>
  <c r="D57" i="3"/>
  <c r="E57" i="3"/>
  <c r="G57" i="3"/>
  <c r="B55" i="3"/>
  <c r="D55" i="3"/>
  <c r="D54" i="3"/>
  <c r="E54" i="3"/>
  <c r="F54" i="3"/>
  <c r="G54" i="3"/>
  <c r="H54" i="3"/>
  <c r="B54" i="3"/>
  <c r="H52" i="3"/>
  <c r="H47" i="3"/>
  <c r="H36" i="3"/>
  <c r="H39" i="3"/>
  <c r="H30" i="3"/>
  <c r="H27" i="3"/>
  <c r="H24" i="3"/>
  <c r="H21" i="3"/>
  <c r="H17" i="3"/>
  <c r="H12" i="3"/>
  <c r="H7" i="2"/>
  <c r="H58" i="2"/>
  <c r="H55" i="2"/>
  <c r="H51" i="2"/>
  <c r="H46" i="2"/>
  <c r="H42" i="2"/>
  <c r="H35" i="2"/>
  <c r="H29" i="2"/>
  <c r="H21" i="2"/>
  <c r="H15" i="2"/>
  <c r="H11" i="2"/>
  <c r="Y56" i="4" l="1"/>
  <c r="K60" i="2"/>
  <c r="H62" i="2"/>
  <c r="K79" i="1"/>
  <c r="L90" i="5"/>
  <c r="Q90" i="5"/>
  <c r="Q89" i="5"/>
  <c r="Q91" i="5"/>
  <c r="Q92" i="5" s="1"/>
  <c r="Q62" i="4"/>
  <c r="Q63" i="4"/>
  <c r="Q64" i="4"/>
  <c r="Q65" i="4" s="1"/>
  <c r="U90" i="5"/>
  <c r="L91" i="5"/>
  <c r="L92" i="5" s="1"/>
  <c r="L89" i="5"/>
  <c r="U91" i="5"/>
  <c r="U92" i="5" s="1"/>
  <c r="U89" i="5"/>
  <c r="W89" i="5"/>
  <c r="W90" i="5"/>
  <c r="W91" i="5"/>
  <c r="W92" i="5" s="1"/>
  <c r="F90" i="5"/>
  <c r="F91" i="5"/>
  <c r="B96" i="5" s="1"/>
  <c r="K62" i="2"/>
  <c r="K63" i="2" s="1"/>
  <c r="H60" i="2"/>
  <c r="H63" i="2"/>
  <c r="C56" i="3"/>
  <c r="C54" i="3"/>
  <c r="H89" i="5"/>
  <c r="H90" i="5"/>
  <c r="I90" i="5"/>
  <c r="I91" i="5"/>
  <c r="I92" i="5" s="1"/>
  <c r="I89" i="5"/>
  <c r="F89" i="5"/>
  <c r="L64" i="4"/>
  <c r="B81" i="4" s="1"/>
  <c r="L62" i="4"/>
  <c r="L63" i="4"/>
  <c r="H62" i="4"/>
  <c r="H64" i="4"/>
  <c r="H65" i="4" s="1"/>
  <c r="H63" i="4"/>
  <c r="F64" i="4"/>
  <c r="F62" i="4"/>
  <c r="F63" i="4"/>
  <c r="H80" i="1"/>
  <c r="H78" i="1"/>
  <c r="H79" i="1"/>
  <c r="H61" i="2"/>
  <c r="H81" i="1" l="1"/>
  <c r="B67" i="2"/>
  <c r="B75" i="4"/>
  <c r="B69" i="4"/>
  <c r="F92" i="5"/>
  <c r="L65" i="4"/>
  <c r="F65" i="4"/>
  <c r="I63" i="4"/>
  <c r="I62" i="4"/>
  <c r="I64" i="4"/>
  <c r="I65" i="4" s="1"/>
  <c r="C58" i="2"/>
  <c r="C55" i="2"/>
  <c r="C51" i="2"/>
  <c r="C46" i="2"/>
  <c r="C29" i="2"/>
  <c r="C21" i="2"/>
  <c r="C15" i="2"/>
  <c r="C11" i="2"/>
  <c r="C7" i="2"/>
  <c r="E58" i="2"/>
  <c r="E55" i="2"/>
  <c r="E51" i="2"/>
  <c r="E46" i="2"/>
  <c r="E42" i="2"/>
  <c r="E35" i="2"/>
  <c r="E29" i="2"/>
  <c r="E21" i="2"/>
  <c r="E15" i="2"/>
  <c r="E11" i="2"/>
  <c r="E7" i="2"/>
  <c r="C47" i="3"/>
  <c r="C36" i="3"/>
  <c r="C24" i="3"/>
  <c r="C21" i="3"/>
  <c r="C17" i="3"/>
  <c r="C12" i="3"/>
  <c r="E52" i="3"/>
  <c r="E47" i="3"/>
  <c r="E39" i="3"/>
  <c r="E36" i="3"/>
  <c r="E30" i="3"/>
  <c r="E27" i="3"/>
  <c r="E24" i="3"/>
  <c r="E21" i="3"/>
  <c r="E17" i="3"/>
  <c r="E12" i="3"/>
  <c r="E6" i="3"/>
  <c r="E76" i="1"/>
  <c r="E71" i="1"/>
  <c r="E67" i="1"/>
  <c r="E63" i="1"/>
  <c r="E59" i="1"/>
  <c r="E54" i="1"/>
  <c r="E51" i="1"/>
  <c r="E48" i="1"/>
  <c r="E42" i="1"/>
  <c r="E34" i="1"/>
  <c r="E25" i="1"/>
  <c r="E20" i="1"/>
  <c r="E11" i="1"/>
  <c r="C71" i="1"/>
  <c r="C63" i="1"/>
  <c r="C59" i="1"/>
  <c r="C34" i="1"/>
  <c r="C20" i="1"/>
  <c r="V60" i="4"/>
  <c r="V59" i="4"/>
  <c r="V58" i="4"/>
  <c r="V38" i="4"/>
  <c r="V37" i="4"/>
  <c r="V34" i="4"/>
  <c r="V33" i="4"/>
  <c r="V31" i="4"/>
  <c r="V30" i="4"/>
  <c r="V28" i="4"/>
  <c r="V27" i="4"/>
  <c r="V26" i="4"/>
  <c r="V25" i="4"/>
  <c r="V24" i="4"/>
  <c r="V23" i="4"/>
  <c r="V22" i="4"/>
  <c r="V20" i="4"/>
  <c r="V19" i="4"/>
  <c r="V18" i="4"/>
  <c r="V16" i="4"/>
  <c r="V14" i="4"/>
  <c r="V13" i="4"/>
  <c r="V12" i="4"/>
  <c r="V10" i="4"/>
  <c r="V9" i="4"/>
  <c r="V8" i="4"/>
  <c r="V7" i="4"/>
  <c r="V5" i="4"/>
  <c r="V4" i="4"/>
  <c r="V3" i="4"/>
  <c r="V2" i="4"/>
  <c r="Z5" i="4" s="1"/>
  <c r="T13" i="4"/>
  <c r="T10" i="4"/>
  <c r="T60" i="4"/>
  <c r="T30" i="4"/>
  <c r="T26" i="4"/>
  <c r="T18" i="4"/>
  <c r="T4" i="4"/>
  <c r="T7" i="4"/>
  <c r="T59" i="4"/>
  <c r="T58" i="4"/>
  <c r="T38" i="4"/>
  <c r="T37" i="4"/>
  <c r="U38" i="4" s="1"/>
  <c r="T34" i="4"/>
  <c r="T33" i="4"/>
  <c r="T32" i="4"/>
  <c r="T31" i="4"/>
  <c r="T28" i="4"/>
  <c r="T27" i="4"/>
  <c r="T25" i="4"/>
  <c r="T24" i="4"/>
  <c r="T23" i="4"/>
  <c r="T22" i="4"/>
  <c r="T20" i="4"/>
  <c r="T19" i="4"/>
  <c r="T16" i="4"/>
  <c r="T14" i="4"/>
  <c r="T12" i="4"/>
  <c r="T9" i="4"/>
  <c r="T8" i="4"/>
  <c r="T5" i="4"/>
  <c r="T3" i="4"/>
  <c r="T2" i="4"/>
  <c r="F58" i="2"/>
  <c r="F57" i="2"/>
  <c r="F55" i="2"/>
  <c r="F54" i="2"/>
  <c r="F53" i="2"/>
  <c r="F76" i="1"/>
  <c r="F75" i="1"/>
  <c r="F74" i="1"/>
  <c r="F73" i="1"/>
  <c r="F71" i="1"/>
  <c r="F70" i="1"/>
  <c r="F69" i="1"/>
  <c r="F67" i="1"/>
  <c r="F66" i="1"/>
  <c r="F65" i="1"/>
  <c r="F63" i="1"/>
  <c r="F62" i="1"/>
  <c r="F61" i="1"/>
  <c r="F59" i="1"/>
  <c r="F58" i="1"/>
  <c r="F57" i="1"/>
  <c r="F56" i="1"/>
  <c r="F48" i="1"/>
  <c r="F47" i="1"/>
  <c r="F46" i="1"/>
  <c r="F45" i="1"/>
  <c r="F44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5" i="1"/>
  <c r="F24" i="1"/>
  <c r="F23" i="1"/>
  <c r="F22" i="1"/>
  <c r="F20" i="1"/>
  <c r="F19" i="1"/>
  <c r="F18" i="1"/>
  <c r="F17" i="1"/>
  <c r="F16" i="1"/>
  <c r="F15" i="1"/>
  <c r="F14" i="1"/>
  <c r="F13" i="1"/>
  <c r="F11" i="1"/>
  <c r="F10" i="1"/>
  <c r="F9" i="1"/>
  <c r="F8" i="1"/>
  <c r="F5" i="1"/>
  <c r="F4" i="1"/>
  <c r="F3" i="1"/>
  <c r="F2" i="1"/>
  <c r="G6" i="1" s="1"/>
  <c r="J37" i="4"/>
  <c r="J38" i="4"/>
  <c r="D37" i="4"/>
  <c r="D38" i="4"/>
  <c r="X38" i="4" l="1"/>
  <c r="E38" i="4"/>
  <c r="AC63" i="5"/>
  <c r="Z63" i="5"/>
  <c r="Z56" i="5"/>
  <c r="AC56" i="5"/>
  <c r="K38" i="4"/>
  <c r="G55" i="2"/>
  <c r="U10" i="4"/>
  <c r="U14" i="4"/>
  <c r="Z10" i="4"/>
  <c r="W10" i="4"/>
  <c r="AC34" i="4"/>
  <c r="U34" i="4"/>
  <c r="AC20" i="4"/>
  <c r="U20" i="4"/>
  <c r="AC38" i="4"/>
  <c r="AC28" i="4"/>
  <c r="U28" i="4"/>
  <c r="U60" i="4"/>
  <c r="AC60" i="4"/>
  <c r="AC14" i="4"/>
  <c r="U5" i="4"/>
  <c r="AC5" i="4"/>
  <c r="W38" i="4"/>
  <c r="Z38" i="4"/>
  <c r="Z34" i="4"/>
  <c r="Z28" i="4"/>
  <c r="Z14" i="4"/>
  <c r="Z60" i="4"/>
  <c r="C60" i="2"/>
  <c r="C62" i="2"/>
  <c r="C63" i="2" s="1"/>
  <c r="E62" i="2"/>
  <c r="E63" i="2" s="1"/>
  <c r="E60" i="2"/>
  <c r="Z20" i="4"/>
  <c r="W60" i="4"/>
  <c r="W20" i="4"/>
  <c r="X5" i="4"/>
  <c r="V62" i="4"/>
  <c r="V63" i="4"/>
  <c r="V64" i="4"/>
  <c r="V65" i="4" s="1"/>
  <c r="W14" i="4"/>
  <c r="T62" i="4"/>
  <c r="X4" i="4"/>
  <c r="W34" i="4"/>
  <c r="W5" i="4"/>
  <c r="W28" i="4"/>
  <c r="X7" i="4"/>
  <c r="T63" i="4"/>
  <c r="T64" i="4"/>
  <c r="T65" i="4" s="1"/>
  <c r="X13" i="4"/>
  <c r="X53" i="5"/>
  <c r="E79" i="1"/>
  <c r="E78" i="1"/>
  <c r="C78" i="1"/>
  <c r="C80" i="1"/>
  <c r="C81" i="1" s="1"/>
  <c r="E80" i="1"/>
  <c r="E81" i="1" s="1"/>
  <c r="C79" i="1"/>
  <c r="C61" i="2"/>
  <c r="E61" i="2"/>
  <c r="E55" i="3"/>
  <c r="G58" i="2"/>
  <c r="G59" i="1"/>
  <c r="G71" i="1"/>
  <c r="X32" i="4"/>
  <c r="X14" i="4"/>
  <c r="X34" i="4"/>
  <c r="X16" i="4"/>
  <c r="X26" i="4"/>
  <c r="X33" i="4"/>
  <c r="X24" i="4"/>
  <c r="X8" i="4"/>
  <c r="X18" i="4"/>
  <c r="X27" i="4"/>
  <c r="X25" i="4"/>
  <c r="X9" i="4"/>
  <c r="X19" i="4"/>
  <c r="X28" i="4"/>
  <c r="X58" i="4"/>
  <c r="X2" i="4"/>
  <c r="X10" i="4"/>
  <c r="X20" i="4"/>
  <c r="X30" i="4"/>
  <c r="X59" i="4"/>
  <c r="X22" i="4"/>
  <c r="X31" i="4"/>
  <c r="X60" i="4"/>
  <c r="X37" i="4"/>
  <c r="X3" i="4"/>
  <c r="X12" i="4"/>
  <c r="X23" i="4"/>
  <c r="X62" i="5"/>
  <c r="X10" i="5"/>
  <c r="X20" i="5"/>
  <c r="X30" i="5"/>
  <c r="X40" i="5"/>
  <c r="X51" i="5"/>
  <c r="X61" i="5"/>
  <c r="X3" i="5"/>
  <c r="X13" i="5"/>
  <c r="X23" i="5"/>
  <c r="X32" i="5"/>
  <c r="X63" i="5"/>
  <c r="X39" i="5"/>
  <c r="X4" i="5"/>
  <c r="X15" i="5"/>
  <c r="X24" i="5"/>
  <c r="X12" i="5"/>
  <c r="X22" i="5"/>
  <c r="X31" i="5"/>
  <c r="X41" i="5"/>
  <c r="X34" i="5"/>
  <c r="X44" i="5"/>
  <c r="X55" i="5"/>
  <c r="X77" i="5"/>
  <c r="X42" i="5"/>
  <c r="X5" i="5"/>
  <c r="X16" i="5"/>
  <c r="X25" i="5"/>
  <c r="X35" i="5"/>
  <c r="X45" i="5"/>
  <c r="X56" i="5"/>
  <c r="X78" i="5"/>
  <c r="X6" i="5"/>
  <c r="X17" i="5"/>
  <c r="X26" i="5"/>
  <c r="X36" i="5"/>
  <c r="X47" i="5"/>
  <c r="X58" i="5"/>
  <c r="X85" i="5"/>
  <c r="X54" i="5"/>
  <c r="X7" i="5"/>
  <c r="X19" i="5"/>
  <c r="X27" i="5"/>
  <c r="X37" i="5"/>
  <c r="X48" i="5"/>
  <c r="X59" i="5"/>
  <c r="X86" i="5"/>
  <c r="X9" i="5"/>
  <c r="X28" i="5"/>
  <c r="X50" i="5"/>
  <c r="X60" i="5"/>
  <c r="X87" i="5"/>
  <c r="X2" i="5"/>
  <c r="G63" i="1"/>
  <c r="G76" i="1"/>
  <c r="G67" i="1"/>
  <c r="G20" i="1"/>
  <c r="G42" i="1"/>
  <c r="G25" i="1"/>
  <c r="G48" i="1"/>
  <c r="G11" i="1"/>
  <c r="G34" i="1"/>
  <c r="F54" i="1"/>
  <c r="F53" i="1"/>
  <c r="F51" i="1"/>
  <c r="F50" i="1"/>
  <c r="D87" i="5"/>
  <c r="D55" i="5"/>
  <c r="D58" i="5"/>
  <c r="J61" i="5"/>
  <c r="D61" i="5"/>
  <c r="J58" i="5"/>
  <c r="J59" i="5"/>
  <c r="D63" i="5"/>
  <c r="D59" i="5"/>
  <c r="J53" i="5"/>
  <c r="J54" i="5"/>
  <c r="J55" i="5"/>
  <c r="J60" i="5"/>
  <c r="J62" i="5"/>
  <c r="J77" i="5"/>
  <c r="K78" i="5" s="1"/>
  <c r="J85" i="5"/>
  <c r="J86" i="5"/>
  <c r="D54" i="5"/>
  <c r="D56" i="5"/>
  <c r="D60" i="5"/>
  <c r="D62" i="5"/>
  <c r="D77" i="5"/>
  <c r="D78" i="5"/>
  <c r="D85" i="5"/>
  <c r="D86" i="5"/>
  <c r="D53" i="5"/>
  <c r="J58" i="4"/>
  <c r="J59" i="4"/>
  <c r="J60" i="4"/>
  <c r="D58" i="4"/>
  <c r="D59" i="4"/>
  <c r="D60" i="4"/>
  <c r="J50" i="5"/>
  <c r="K51" i="5" s="1"/>
  <c r="J47" i="5"/>
  <c r="K48" i="5" s="1"/>
  <c r="J44" i="5"/>
  <c r="K45" i="5" s="1"/>
  <c r="J41" i="5"/>
  <c r="J40" i="5"/>
  <c r="J39" i="5"/>
  <c r="J36" i="5"/>
  <c r="J35" i="5"/>
  <c r="J34" i="5"/>
  <c r="J31" i="5"/>
  <c r="J30" i="5"/>
  <c r="J27" i="5"/>
  <c r="J26" i="5"/>
  <c r="J25" i="5"/>
  <c r="J24" i="5"/>
  <c r="J23" i="5"/>
  <c r="J22" i="5"/>
  <c r="J19" i="5"/>
  <c r="J16" i="5"/>
  <c r="J15" i="5"/>
  <c r="J12" i="5"/>
  <c r="K13" i="5" s="1"/>
  <c r="J9" i="5"/>
  <c r="K10" i="5" s="1"/>
  <c r="J6" i="5"/>
  <c r="J5" i="5"/>
  <c r="J4" i="5"/>
  <c r="J3" i="5"/>
  <c r="J2" i="5"/>
  <c r="D9" i="5"/>
  <c r="D10" i="5"/>
  <c r="D12" i="5"/>
  <c r="D13" i="5"/>
  <c r="D15" i="5"/>
  <c r="D16" i="5"/>
  <c r="D17" i="5"/>
  <c r="D19" i="5"/>
  <c r="D20" i="5"/>
  <c r="D22" i="5"/>
  <c r="D23" i="5"/>
  <c r="D24" i="5"/>
  <c r="D25" i="5"/>
  <c r="D26" i="5"/>
  <c r="D27" i="5"/>
  <c r="D28" i="5"/>
  <c r="D30" i="5"/>
  <c r="D31" i="5"/>
  <c r="D32" i="5"/>
  <c r="D34" i="5"/>
  <c r="D35" i="5"/>
  <c r="D36" i="5"/>
  <c r="D37" i="5"/>
  <c r="D39" i="5"/>
  <c r="D40" i="5"/>
  <c r="D41" i="5"/>
  <c r="D42" i="5"/>
  <c r="D44" i="5"/>
  <c r="D45" i="5"/>
  <c r="D47" i="5"/>
  <c r="D48" i="5"/>
  <c r="D50" i="5"/>
  <c r="D51" i="5"/>
  <c r="D3" i="5"/>
  <c r="D4" i="5"/>
  <c r="D5" i="5"/>
  <c r="D6" i="5"/>
  <c r="D7" i="5"/>
  <c r="D2" i="5"/>
  <c r="J34" i="4"/>
  <c r="J33" i="4"/>
  <c r="J32" i="4"/>
  <c r="J31" i="4"/>
  <c r="J30" i="4"/>
  <c r="J28" i="4"/>
  <c r="J27" i="4"/>
  <c r="J26" i="4"/>
  <c r="J25" i="4"/>
  <c r="J24" i="4"/>
  <c r="J23" i="4"/>
  <c r="J22" i="4"/>
  <c r="J20" i="4"/>
  <c r="J19" i="4"/>
  <c r="J18" i="4"/>
  <c r="J16" i="4"/>
  <c r="J14" i="4"/>
  <c r="J13" i="4"/>
  <c r="J12" i="4"/>
  <c r="J10" i="4"/>
  <c r="J9" i="4"/>
  <c r="J8" i="4"/>
  <c r="J7" i="4"/>
  <c r="J5" i="4"/>
  <c r="J4" i="4"/>
  <c r="J2" i="4"/>
  <c r="D2" i="4"/>
  <c r="D3" i="4"/>
  <c r="D4" i="4"/>
  <c r="D5" i="4"/>
  <c r="D7" i="4"/>
  <c r="D8" i="4"/>
  <c r="D9" i="4"/>
  <c r="D10" i="4"/>
  <c r="D12" i="4"/>
  <c r="D13" i="4"/>
  <c r="D14" i="4"/>
  <c r="D16" i="4"/>
  <c r="D18" i="4"/>
  <c r="D19" i="4"/>
  <c r="D20" i="4"/>
  <c r="D22" i="4"/>
  <c r="D23" i="4"/>
  <c r="D24" i="4"/>
  <c r="D25" i="4"/>
  <c r="D26" i="4"/>
  <c r="D27" i="4"/>
  <c r="D28" i="4"/>
  <c r="D30" i="4"/>
  <c r="D31" i="4"/>
  <c r="D32" i="4"/>
  <c r="D33" i="4"/>
  <c r="D34" i="4"/>
  <c r="F3" i="3"/>
  <c r="F4" i="3"/>
  <c r="F5" i="3"/>
  <c r="F6" i="3"/>
  <c r="F8" i="3"/>
  <c r="F9" i="3"/>
  <c r="F10" i="3"/>
  <c r="F11" i="3"/>
  <c r="F12" i="3"/>
  <c r="F14" i="3"/>
  <c r="F15" i="3"/>
  <c r="F16" i="3"/>
  <c r="F17" i="3"/>
  <c r="F19" i="3"/>
  <c r="F20" i="3"/>
  <c r="F21" i="3"/>
  <c r="F23" i="3"/>
  <c r="F24" i="3"/>
  <c r="F26" i="3"/>
  <c r="F27" i="3"/>
  <c r="F29" i="3"/>
  <c r="F30" i="3"/>
  <c r="G30" i="3" s="1"/>
  <c r="F32" i="3"/>
  <c r="F33" i="3"/>
  <c r="F34" i="3"/>
  <c r="F35" i="3"/>
  <c r="F36" i="3"/>
  <c r="F38" i="3"/>
  <c r="G39" i="3" s="1"/>
  <c r="F39" i="3"/>
  <c r="F41" i="3"/>
  <c r="F42" i="3"/>
  <c r="F43" i="3"/>
  <c r="F44" i="3"/>
  <c r="F45" i="3"/>
  <c r="F46" i="3"/>
  <c r="F47" i="3"/>
  <c r="F49" i="3"/>
  <c r="F50" i="3"/>
  <c r="F51" i="3"/>
  <c r="F52" i="3"/>
  <c r="F9" i="2"/>
  <c r="F10" i="2"/>
  <c r="F11" i="2"/>
  <c r="F13" i="2"/>
  <c r="F14" i="2"/>
  <c r="F15" i="2"/>
  <c r="F17" i="2"/>
  <c r="F18" i="2"/>
  <c r="F19" i="2"/>
  <c r="F20" i="2"/>
  <c r="F21" i="2"/>
  <c r="F23" i="2"/>
  <c r="F24" i="2"/>
  <c r="F25" i="2"/>
  <c r="F26" i="2"/>
  <c r="F27" i="2"/>
  <c r="F28" i="2"/>
  <c r="F29" i="2"/>
  <c r="F31" i="2"/>
  <c r="F32" i="2"/>
  <c r="F33" i="2"/>
  <c r="F34" i="2"/>
  <c r="F35" i="2"/>
  <c r="F37" i="2"/>
  <c r="F38" i="2"/>
  <c r="F39" i="2"/>
  <c r="F40" i="2"/>
  <c r="F41" i="2"/>
  <c r="F42" i="2"/>
  <c r="F44" i="2"/>
  <c r="F45" i="2"/>
  <c r="F46" i="2"/>
  <c r="F48" i="2"/>
  <c r="F49" i="2"/>
  <c r="F50" i="2"/>
  <c r="F51" i="2"/>
  <c r="F3" i="2"/>
  <c r="F4" i="2"/>
  <c r="F5" i="2"/>
  <c r="F6" i="2"/>
  <c r="F7" i="2"/>
  <c r="F2" i="2"/>
  <c r="B2" i="3"/>
  <c r="K32" i="5" l="1"/>
  <c r="K87" i="5"/>
  <c r="K42" i="5"/>
  <c r="K17" i="5"/>
  <c r="K37" i="5"/>
  <c r="K63" i="5"/>
  <c r="K20" i="5"/>
  <c r="K28" i="5"/>
  <c r="K7" i="5"/>
  <c r="K56" i="5"/>
  <c r="AC91" i="5"/>
  <c r="AC92" i="5" s="1"/>
  <c r="AC90" i="5"/>
  <c r="AC89" i="5"/>
  <c r="Z91" i="5"/>
  <c r="Z92" i="5" s="1"/>
  <c r="Z90" i="5"/>
  <c r="Z89" i="5"/>
  <c r="K10" i="4"/>
  <c r="Y10" i="4"/>
  <c r="E10" i="4"/>
  <c r="AC64" i="4"/>
  <c r="AC65" i="4" s="1"/>
  <c r="AC63" i="4"/>
  <c r="AC62" i="4"/>
  <c r="Z64" i="4"/>
  <c r="Z63" i="4"/>
  <c r="Z62" i="4"/>
  <c r="F60" i="2"/>
  <c r="F62" i="2"/>
  <c r="F63" i="2" s="1"/>
  <c r="Y13" i="5"/>
  <c r="Y32" i="5"/>
  <c r="U62" i="4"/>
  <c r="X64" i="4"/>
  <c r="X65" i="4" s="1"/>
  <c r="X62" i="4"/>
  <c r="X63" i="4"/>
  <c r="J62" i="4"/>
  <c r="W63" i="4"/>
  <c r="W62" i="4"/>
  <c r="W64" i="4"/>
  <c r="W65" i="4" s="1"/>
  <c r="D62" i="4"/>
  <c r="U64" i="4"/>
  <c r="U65" i="4" s="1"/>
  <c r="Y60" i="4"/>
  <c r="U63" i="4"/>
  <c r="J63" i="4"/>
  <c r="D64" i="4"/>
  <c r="D65" i="4" s="1"/>
  <c r="D63" i="4"/>
  <c r="Y14" i="4"/>
  <c r="J64" i="4"/>
  <c r="J65" i="4" s="1"/>
  <c r="Y34" i="4"/>
  <c r="Y38" i="4"/>
  <c r="Y20" i="4"/>
  <c r="Y5" i="4"/>
  <c r="Y28" i="4"/>
  <c r="X89" i="5"/>
  <c r="X91" i="5"/>
  <c r="X92" i="5" s="1"/>
  <c r="D89" i="5"/>
  <c r="J90" i="5"/>
  <c r="J89" i="5"/>
  <c r="J91" i="5"/>
  <c r="J92" i="5" s="1"/>
  <c r="D91" i="5"/>
  <c r="D92" i="5" s="1"/>
  <c r="D90" i="5"/>
  <c r="Y51" i="5"/>
  <c r="Y56" i="5"/>
  <c r="F80" i="1"/>
  <c r="F81" i="1" s="1"/>
  <c r="F78" i="1"/>
  <c r="F79" i="1"/>
  <c r="F61" i="2"/>
  <c r="H6" i="3"/>
  <c r="C57" i="3"/>
  <c r="C55" i="3"/>
  <c r="G15" i="2"/>
  <c r="G29" i="2"/>
  <c r="G46" i="2"/>
  <c r="G35" i="2"/>
  <c r="G11" i="2"/>
  <c r="G21" i="2"/>
  <c r="G42" i="2"/>
  <c r="G51" i="2"/>
  <c r="G7" i="2"/>
  <c r="G47" i="3"/>
  <c r="G17" i="3"/>
  <c r="F2" i="3"/>
  <c r="G6" i="3" s="1"/>
  <c r="G36" i="3"/>
  <c r="G24" i="3"/>
  <c r="G12" i="3"/>
  <c r="G21" i="3"/>
  <c r="G27" i="3"/>
  <c r="G52" i="3"/>
  <c r="Y20" i="5"/>
  <c r="Y78" i="5"/>
  <c r="Y87" i="5"/>
  <c r="Y17" i="5"/>
  <c r="Y28" i="5"/>
  <c r="Y7" i="5"/>
  <c r="Y63" i="5"/>
  <c r="Y45" i="5"/>
  <c r="Y10" i="5"/>
  <c r="Y48" i="5"/>
  <c r="Y37" i="5"/>
  <c r="Y42" i="5"/>
  <c r="E78" i="5"/>
  <c r="K60" i="4"/>
  <c r="E20" i="4"/>
  <c r="K20" i="4"/>
  <c r="E60" i="4"/>
  <c r="E10" i="5"/>
  <c r="E56" i="5"/>
  <c r="E87" i="5"/>
  <c r="E63" i="5"/>
  <c r="G51" i="1"/>
  <c r="G54" i="1"/>
  <c r="E5" i="4"/>
  <c r="K34" i="4"/>
  <c r="E14" i="4"/>
  <c r="E51" i="5"/>
  <c r="E37" i="5"/>
  <c r="E48" i="5"/>
  <c r="E13" i="5"/>
  <c r="E42" i="5"/>
  <c r="E7" i="5"/>
  <c r="E28" i="5"/>
  <c r="E20" i="5"/>
  <c r="E45" i="5"/>
  <c r="E32" i="5"/>
  <c r="E17" i="5"/>
  <c r="E28" i="4"/>
  <c r="E34" i="4"/>
  <c r="K14" i="4"/>
  <c r="K5" i="4"/>
  <c r="K28" i="4"/>
  <c r="Z65" i="4" l="1"/>
  <c r="B87" i="4"/>
  <c r="G60" i="2"/>
  <c r="G62" i="2"/>
  <c r="G63" i="2" s="1"/>
  <c r="Y63" i="4"/>
  <c r="Y64" i="4"/>
  <c r="Y65" i="4" s="1"/>
  <c r="Y62" i="4"/>
  <c r="E62" i="4"/>
  <c r="K62" i="4"/>
  <c r="K64" i="4"/>
  <c r="K65" i="4" s="1"/>
  <c r="K63" i="4"/>
  <c r="E64" i="4"/>
  <c r="E65" i="4" s="1"/>
  <c r="E63" i="4"/>
  <c r="K90" i="5"/>
  <c r="K89" i="5"/>
  <c r="K91" i="5"/>
  <c r="K92" i="5" s="1"/>
  <c r="E89" i="5"/>
  <c r="Y89" i="5"/>
  <c r="Y91" i="5"/>
  <c r="Y92" i="5" s="1"/>
  <c r="E91" i="5"/>
  <c r="E92" i="5" s="1"/>
  <c r="E90" i="5"/>
  <c r="G78" i="1"/>
  <c r="G79" i="1"/>
  <c r="G80" i="1"/>
  <c r="G81" i="1" s="1"/>
  <c r="G61" i="2"/>
  <c r="H55" i="3"/>
  <c r="G55" i="3"/>
  <c r="Y90" i="5"/>
</calcChain>
</file>

<file path=xl/sharedStrings.xml><?xml version="1.0" encoding="utf-8"?>
<sst xmlns="http://schemas.openxmlformats.org/spreadsheetml/2006/main" count="403" uniqueCount="314">
  <si>
    <t>ID</t>
  </si>
  <si>
    <t>#VPC</t>
  </si>
  <si>
    <t>#pERK_VPC</t>
  </si>
  <si>
    <t>%</t>
  </si>
  <si>
    <t>Ave. %</t>
  </si>
  <si>
    <t>SEM</t>
  </si>
  <si>
    <t>210324_CON_1.1</t>
  </si>
  <si>
    <t>210324_CON_1.2</t>
  </si>
  <si>
    <t>210324_CON_1.3</t>
  </si>
  <si>
    <t>210324_CON_1.4</t>
  </si>
  <si>
    <t>210324_CON_1.5</t>
  </si>
  <si>
    <t>210324_CON_1.6</t>
  </si>
  <si>
    <t>210406_Con_1.1</t>
  </si>
  <si>
    <t>210406_Con_1.2</t>
  </si>
  <si>
    <t>210406_Con_1.3</t>
  </si>
  <si>
    <t>210406_Con_2.1</t>
  </si>
  <si>
    <t>210406_Con_2.2</t>
  </si>
  <si>
    <t>210406_Con_2.3</t>
  </si>
  <si>
    <t>210414_Con_2.1</t>
  </si>
  <si>
    <t>210414_Con_2.2</t>
  </si>
  <si>
    <t>210414_Con_2.3</t>
  </si>
  <si>
    <t>210414_Con_2.4</t>
  </si>
  <si>
    <t>210414_Con_2.5</t>
  </si>
  <si>
    <t>210419_Con_1.1</t>
  </si>
  <si>
    <t>210419_Con_1.2</t>
  </si>
  <si>
    <t>210419_Con_1.3</t>
  </si>
  <si>
    <t>210419_Con_1.4</t>
  </si>
  <si>
    <t>210419_Con_1.5</t>
  </si>
  <si>
    <t>210419_Con_1.6</t>
  </si>
  <si>
    <t>210419_Con_1.7</t>
  </si>
  <si>
    <t>210517_Con_1.1</t>
  </si>
  <si>
    <t>210517_Con_1.2</t>
  </si>
  <si>
    <t>210517_Con_1.3</t>
  </si>
  <si>
    <t>210517_Con_1.4</t>
  </si>
  <si>
    <t>210517_Con_1.5</t>
  </si>
  <si>
    <t>210528_Con_1.1</t>
  </si>
  <si>
    <t>210528_Con_1.2</t>
  </si>
  <si>
    <t>210528_Con_1.3</t>
  </si>
  <si>
    <t>210528_Con_1.4</t>
  </si>
  <si>
    <t>210528_Con_1.5</t>
  </si>
  <si>
    <t>210528_Con_1.6</t>
  </si>
  <si>
    <t>210528_Con_2.1</t>
  </si>
  <si>
    <t>210528_Con_2.2</t>
  </si>
  <si>
    <t>210528_Con_2.3</t>
  </si>
  <si>
    <t>210614_Con_1.1</t>
  </si>
  <si>
    <t>210614_Con_1.2</t>
  </si>
  <si>
    <t>210614_Con_1.3</t>
  </si>
  <si>
    <t>210614_Con_1.4</t>
  </si>
  <si>
    <t>210324_KCl_2.1</t>
  </si>
  <si>
    <t>210324_KCL_2.2</t>
  </si>
  <si>
    <t>210324_KCl_2.3</t>
  </si>
  <si>
    <t>210324_KCl_2.4</t>
  </si>
  <si>
    <t>210324_KCl_2.5</t>
  </si>
  <si>
    <t>210324_KCL_1.1</t>
  </si>
  <si>
    <t>210324_KCL_1.3</t>
  </si>
  <si>
    <t>210324_KCL_1.4</t>
  </si>
  <si>
    <t>210324_KCL_1.5</t>
  </si>
  <si>
    <t>210324_KCL_1.6</t>
  </si>
  <si>
    <t>210406_KCL_1.1</t>
  </si>
  <si>
    <t>210406_KCL_1.2</t>
  </si>
  <si>
    <t>210406_KCL_1.3</t>
  </si>
  <si>
    <t>210406_KCL_1.4</t>
  </si>
  <si>
    <t>210406_KCL_3.1</t>
  </si>
  <si>
    <t>210406_KCL_3.2</t>
  </si>
  <si>
    <t>210406_KCL_3.3</t>
  </si>
  <si>
    <t>210406_KCL_4.1</t>
  </si>
  <si>
    <t>210406_KCL_4.2</t>
  </si>
  <si>
    <t>210406_KCL_5.1</t>
  </si>
  <si>
    <t>210406_KCL_5.2</t>
  </si>
  <si>
    <t>210419_KCl_1.1</t>
  </si>
  <si>
    <t>210419_KCl_1.2</t>
  </si>
  <si>
    <t>210414_KCL_2.1</t>
  </si>
  <si>
    <t>210414_KCL_2.2</t>
  </si>
  <si>
    <t>210414_KCL_2.3</t>
  </si>
  <si>
    <t>210414_KCL_2.4</t>
  </si>
  <si>
    <t>210414_KCL_2.5</t>
  </si>
  <si>
    <t>210414_KCL_3.1</t>
  </si>
  <si>
    <t>210414_KCL_3.2</t>
  </si>
  <si>
    <t>210422_KCl_1.1</t>
  </si>
  <si>
    <t>210422_KCl_1.2</t>
  </si>
  <si>
    <t>210422_KCl_1.3</t>
  </si>
  <si>
    <t>210422_KCl_1.4</t>
  </si>
  <si>
    <t>210422_KCl_1.5</t>
  </si>
  <si>
    <t>210422_KCl_1.6</t>
  </si>
  <si>
    <t>210422_KCl_1.7</t>
  </si>
  <si>
    <t>210422_KCl_2.1</t>
  </si>
  <si>
    <t>210422_KCl_2.2</t>
  </si>
  <si>
    <t>210422_KCl_2.3</t>
  </si>
  <si>
    <t>210422_KCl_2.4</t>
  </si>
  <si>
    <t>210409_ACh1.1</t>
  </si>
  <si>
    <t>210409_ACh1.2</t>
  </si>
  <si>
    <t>210409_ACh1.3</t>
  </si>
  <si>
    <t>210409_ACh1.4</t>
  </si>
  <si>
    <t>210409_ACh1.5</t>
  </si>
  <si>
    <t>210409_ACh1.6</t>
  </si>
  <si>
    <t>210409_ACh2.1</t>
  </si>
  <si>
    <t>210409_ACh2.2</t>
  </si>
  <si>
    <t>210419_Ach_1.2</t>
  </si>
  <si>
    <t>210419_Ach_1.3</t>
  </si>
  <si>
    <t>210419_ACh_2.1</t>
  </si>
  <si>
    <t>210419_ACh_2.2</t>
  </si>
  <si>
    <t>210419_ACh_2.3</t>
  </si>
  <si>
    <t>210422_Ach_1.4</t>
  </si>
  <si>
    <t>210422_Ach_1.6</t>
  </si>
  <si>
    <t>210422_Ach_2.2</t>
  </si>
  <si>
    <t>210422_Ach_2.3</t>
  </si>
  <si>
    <t>210422_Ach_2.4</t>
  </si>
  <si>
    <t>210422_Ach_2.5</t>
  </si>
  <si>
    <t>210422_Ach_2.6</t>
  </si>
  <si>
    <t>210422_Ach_2.7</t>
  </si>
  <si>
    <t>210422_Ach_2.8</t>
  </si>
  <si>
    <t>210414_Ach_1.1</t>
  </si>
  <si>
    <t>210414_Ach_1.2</t>
  </si>
  <si>
    <t>210414_Ach_1.3</t>
  </si>
  <si>
    <t>210414_Ach_2.1</t>
  </si>
  <si>
    <t>210414_Ach_2.2</t>
  </si>
  <si>
    <t>210414_Ach_2.3</t>
  </si>
  <si>
    <t>210414_Ach_2.4</t>
  </si>
  <si>
    <t>210528_Ach_2.1</t>
  </si>
  <si>
    <t>210528_Ach_2.3</t>
  </si>
  <si>
    <t>210528_Ach_2.4</t>
  </si>
  <si>
    <t>210528_Ach_2.5</t>
  </si>
  <si>
    <t>210528_Ach_1</t>
  </si>
  <si>
    <t>210528_Ach_1.2</t>
  </si>
  <si>
    <t>210614_Ach_1.1</t>
  </si>
  <si>
    <t>210614_Ach_1.3</t>
  </si>
  <si>
    <t>210614_Ach_2.1</t>
  </si>
  <si>
    <t>210614_Ach_2.5</t>
  </si>
  <si>
    <t>210414_ohneACh_1.1</t>
  </si>
  <si>
    <t>210414_ohneACh_1.3</t>
  </si>
  <si>
    <t>210414_ohneACh_1.4</t>
  </si>
  <si>
    <t>210414_ohneACh_1.5</t>
  </si>
  <si>
    <t>210419_ohneACh_1.1</t>
  </si>
  <si>
    <t>210419_ohneACh_1.2</t>
  </si>
  <si>
    <t>210419_ohneACh_1.3</t>
  </si>
  <si>
    <t>210419_ohneACh_1.4</t>
  </si>
  <si>
    <t>210419_ohneACh_2.1</t>
  </si>
  <si>
    <t>210419_ohneACh_2.2</t>
  </si>
  <si>
    <t>210419_ohneACh_2.4</t>
  </si>
  <si>
    <t>210517_ohneACh_2.1</t>
  </si>
  <si>
    <t>210517_ohneACh_2.3</t>
  </si>
  <si>
    <t>210517_ohneACh_2.4</t>
  </si>
  <si>
    <t>210517_ohneACh_2.5</t>
  </si>
  <si>
    <t>210528_ohneAch_2.1</t>
  </si>
  <si>
    <t>210528_ohneAch_2.2</t>
  </si>
  <si>
    <t>210528_ohneAch_2.3</t>
  </si>
  <si>
    <t>210528_ohneAch_2.4</t>
  </si>
  <si>
    <t>210528_ohneAch_2.5</t>
  </si>
  <si>
    <t>210528_ohneAch_2.6</t>
  </si>
  <si>
    <t>210528_ohneAch_2.7</t>
  </si>
  <si>
    <t>210614_ohneACh_2.1</t>
  </si>
  <si>
    <t>210614_ohneACh_2.2</t>
  </si>
  <si>
    <t>210614_ohneACh_2.3</t>
  </si>
  <si>
    <t>210614_ohneACh_2.5</t>
  </si>
  <si>
    <t>220504_ohneAch_6.7</t>
  </si>
  <si>
    <t>220504_ohneAch_6.8</t>
  </si>
  <si>
    <t>220511_Ach_3.8</t>
  </si>
  <si>
    <t>220511_Ach_3.9</t>
  </si>
  <si>
    <t>220512_Ach_3.7</t>
  </si>
  <si>
    <t>220512_Ach_3.8</t>
  </si>
  <si>
    <t>220519_Ach_1.9</t>
  </si>
  <si>
    <t>220519_Ach_1.11</t>
  </si>
  <si>
    <t>220519_Ach_3.4</t>
  </si>
  <si>
    <t>220519_Ach_3.7</t>
  </si>
  <si>
    <t>220504_ohneAch_6.6</t>
  </si>
  <si>
    <t>220511_Ach_3.10</t>
  </si>
  <si>
    <t>220511_Ach_3.11</t>
  </si>
  <si>
    <t>220512_Ach_3.5</t>
  </si>
  <si>
    <t>220512_Ach_3.6</t>
  </si>
  <si>
    <t>220512_Ach_3.10</t>
  </si>
  <si>
    <t>220512_Ach_3.9</t>
  </si>
  <si>
    <t>220519_Ach_3.6</t>
  </si>
  <si>
    <t>220420_ohneACh_4.5</t>
  </si>
  <si>
    <t>220420_ohneACh_4.7</t>
  </si>
  <si>
    <t>Total #VPCs</t>
  </si>
  <si>
    <t>Total #pERK VPCs</t>
  </si>
  <si>
    <t>Averages:</t>
  </si>
  <si>
    <t>%Total#</t>
  </si>
  <si>
    <t>Ave.#VPC</t>
  </si>
  <si>
    <t>Ave.#pERK_VPC</t>
  </si>
  <si>
    <t>Ave. Total #VPCs</t>
  </si>
  <si>
    <t>Total #VPCs_pERK</t>
  </si>
  <si>
    <t>Ave. Total #VPCs_pERK</t>
  </si>
  <si>
    <t>Ave. %Total#</t>
  </si>
  <si>
    <t>pERK/all VPC</t>
  </si>
  <si>
    <t>SD:</t>
  </si>
  <si>
    <t>SEM:</t>
  </si>
  <si>
    <t>n</t>
  </si>
  <si>
    <t xml:space="preserve">   </t>
  </si>
  <si>
    <t>n:</t>
  </si>
  <si>
    <t>pERK/all VPC colum</t>
  </si>
  <si>
    <t>pERK/all VPC no_column</t>
  </si>
  <si>
    <t>pERK/all VPC total</t>
  </si>
  <si>
    <t>%of Total#</t>
  </si>
  <si>
    <t>Ave. %of Total#</t>
  </si>
  <si>
    <t>Ave.#VPC per animal</t>
  </si>
  <si>
    <t>Power</t>
  </si>
  <si>
    <t>Pooled SD</t>
  </si>
  <si>
    <t>Effect size d</t>
  </si>
  <si>
    <t>Ctrl/KCl/NMDA:</t>
  </si>
  <si>
    <t>column/outside noACh:</t>
  </si>
  <si>
    <t>column noACh/ACh:</t>
  </si>
  <si>
    <t>outside noACh/ACh:</t>
  </si>
  <si>
    <t>column/outside ACh:</t>
  </si>
  <si>
    <t>Effect size f</t>
  </si>
  <si>
    <t>Effect size dz</t>
  </si>
  <si>
    <t>Correlation</t>
  </si>
  <si>
    <t>210517_ohneACh_2.2</t>
  </si>
  <si>
    <t>210614_ohneACh_2.4</t>
  </si>
  <si>
    <t>220420_ohneACh_4.4</t>
  </si>
  <si>
    <t>cut off</t>
  </si>
  <si>
    <t>None</t>
  </si>
  <si>
    <t>#VPC in an activated area</t>
  </si>
  <si>
    <t>#VPC in a non-activated area</t>
  </si>
  <si>
    <t>#VPC in a mirrored column (# included in non aa)</t>
  </si>
  <si>
    <t>220503_ohneACh_3.4</t>
  </si>
  <si>
    <t>220503_ohneACh_3.6</t>
  </si>
  <si>
    <t>220503_ohneACh_3.7</t>
  </si>
  <si>
    <t>220504_ohneACh_1.7</t>
  </si>
  <si>
    <t>220504_ohneACh_1.8</t>
  </si>
  <si>
    <t>220504_ohneACh_3.4</t>
  </si>
  <si>
    <t>220504_ohneACh_3.6</t>
  </si>
  <si>
    <t>220504_ohneACh_4.7</t>
  </si>
  <si>
    <t>220504_ohneACh_4.8</t>
  </si>
  <si>
    <t>220504_ohneACh_4.9</t>
  </si>
  <si>
    <t>220504_ohneACh_4.10</t>
  </si>
  <si>
    <t>220420_ohneACh_6.7</t>
  </si>
  <si>
    <t>220420_ohneACh_6.8</t>
  </si>
  <si>
    <t>220518_ACh_1.8</t>
  </si>
  <si>
    <t>220518_ACh_1.9</t>
  </si>
  <si>
    <t>220518_ACh_1.10</t>
  </si>
  <si>
    <t>220518_ACh_1.11</t>
  </si>
  <si>
    <t>220518_ACh_3.3</t>
  </si>
  <si>
    <t>220518_ACh_3.4</t>
  </si>
  <si>
    <t>220518_ACh_3.5</t>
  </si>
  <si>
    <t>220518_ACh_3.6</t>
  </si>
  <si>
    <t>220518_ACh_3.8</t>
  </si>
  <si>
    <t>220518_ACh_3.7</t>
  </si>
  <si>
    <t>220519_Ach_2.4</t>
  </si>
  <si>
    <t>220519_Ach_2.5</t>
  </si>
  <si>
    <t>220519_Ach_2.6</t>
  </si>
  <si>
    <t>220519_Ach_2.7</t>
  </si>
  <si>
    <t>ON-Stim/Ctrl:</t>
  </si>
  <si>
    <t>weight</t>
  </si>
  <si>
    <t>Average#VPC per animal</t>
  </si>
  <si>
    <t>Average #VPC per animal</t>
  </si>
  <si>
    <t>#VPC in a mirrored column (# included in non-activated area)</t>
  </si>
  <si>
    <t>240717_NMDA3.3</t>
  </si>
  <si>
    <t>240717_NMDA3.4</t>
  </si>
  <si>
    <t>240717_NMDA3.5</t>
  </si>
  <si>
    <t>240717_NMDA3.7</t>
  </si>
  <si>
    <t>240717_NMDA4.4</t>
  </si>
  <si>
    <t>240717_NMDA4.5</t>
  </si>
  <si>
    <t>240717_NMDA4.6</t>
  </si>
  <si>
    <t>240717_NMDA5.5</t>
  </si>
  <si>
    <t>240717_NMDA5.6</t>
  </si>
  <si>
    <t>240717_NMDA5.7</t>
  </si>
  <si>
    <t>240723_NMDA1.2</t>
  </si>
  <si>
    <t>240723_NMDA1.3</t>
  </si>
  <si>
    <t>240723_NMDA1.5</t>
  </si>
  <si>
    <t>240723_NMDA4.4</t>
  </si>
  <si>
    <t>240723_NMDA4.6</t>
  </si>
  <si>
    <t>240723_NMDA4.7</t>
  </si>
  <si>
    <t>240723_NMDA4.8</t>
  </si>
  <si>
    <t>240514_NMDA_1.6</t>
  </si>
  <si>
    <t>240514_NMDA_1.4</t>
  </si>
  <si>
    <t>240513_NMDA_3.9</t>
  </si>
  <si>
    <t>240513_NMDA_3.6</t>
  </si>
  <si>
    <t>210614_NMDA_3.6</t>
  </si>
  <si>
    <t>210614_NMDA_3.5</t>
  </si>
  <si>
    <t>210614_NMDA_3.4</t>
  </si>
  <si>
    <t>210614_NMDA_3.3</t>
  </si>
  <si>
    <t>210614_NMDA_3.2</t>
  </si>
  <si>
    <t>210528_NMDA_2.7</t>
  </si>
  <si>
    <t>210528_NMDA_2.6</t>
  </si>
  <si>
    <t>210528_NMDA_2.5</t>
  </si>
  <si>
    <t>210528_NMDA_2.4</t>
  </si>
  <si>
    <t>210528_NMDA_2.3</t>
  </si>
  <si>
    <t>210528_NMDA_2.2</t>
  </si>
  <si>
    <t>210528_NMDA_2.1</t>
  </si>
  <si>
    <t>210828_NMDA_1.8</t>
  </si>
  <si>
    <t>210828_NMDA_1.7</t>
  </si>
  <si>
    <t>210528_NMDA_1.6</t>
  </si>
  <si>
    <t>210528_NMDA_1.5</t>
  </si>
  <si>
    <t>210528_NMDA_1.4</t>
  </si>
  <si>
    <t>210528_NMDA_1.3</t>
  </si>
  <si>
    <t>210528_NMDA_1.2</t>
  </si>
  <si>
    <t>210528_NMDA_1.1</t>
  </si>
  <si>
    <t>210517_NMDA_2.4</t>
  </si>
  <si>
    <t>210517_NMDA_2.3</t>
  </si>
  <si>
    <t>210517_NMDA_2.2</t>
  </si>
  <si>
    <t>210517_NMDA_2.1</t>
  </si>
  <si>
    <t>210517_NMDA_1.8</t>
  </si>
  <si>
    <t>210517_NMDA_1.7</t>
  </si>
  <si>
    <t>210517_NMDA_1.6</t>
  </si>
  <si>
    <t>210517_NMDA_1.5</t>
  </si>
  <si>
    <t>210517_NMDA_1.4</t>
  </si>
  <si>
    <t>210517_NMDA_1.3</t>
  </si>
  <si>
    <t>210517_NMDA_1.2</t>
  </si>
  <si>
    <t>210517_NMDA_1.1</t>
  </si>
  <si>
    <t>210514_NMDA_2.5</t>
  </si>
  <si>
    <t>210514_NMDA_2.4</t>
  </si>
  <si>
    <t>210514_NMDA_2.2</t>
  </si>
  <si>
    <t>210514_NMDA_2.1</t>
  </si>
  <si>
    <t>240514-NMDA_1.6</t>
  </si>
  <si>
    <t>210514_NMDA_1.4</t>
  </si>
  <si>
    <t>210514_NMDA_1.3</t>
  </si>
  <si>
    <t>210514_NMDA_1.2</t>
  </si>
  <si>
    <t>210514_NMDA_1.1</t>
  </si>
  <si>
    <t>240723_Con_2.5</t>
  </si>
  <si>
    <t>240723_Con_2.6</t>
  </si>
  <si>
    <t>240723_Con_2.7</t>
  </si>
  <si>
    <t>240723_Con_3.7</t>
  </si>
  <si>
    <t>240723_Con_3.8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</si>
</sst>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#,##0.0000000"/>
  </numFmts>
  <fonts count="8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28"/>
      <scheme val="minor"/>
    </font>
    <font>
      <sz val="6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0" fillId="2" borderId="0" xfId="0" applyFill="1"/>
    <xf numFmtId="2" fontId="0" fillId="2" borderId="0" xfId="0" applyNumberFormat="1" applyFill="1"/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Border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7C1F-F239-4B78-9D20-9D566C1C04F4}">
  <dimension ref="A1:L68"/>
  <sheetViews>
    <sheetView topLeftCell="A52" workbookViewId="0">
      <selection activeCell="J5" sqref="J5"/>
    </sheetView>
  </sheetViews>
  <sheetFormatPr baseColWidth="10" defaultColWidth="9.140625" defaultRowHeight="15"/>
  <cols>
    <col min="1" max="1" width="15.85546875" customWidth="1"/>
    <col min="3" max="3" width="12" customWidth="1"/>
    <col min="4" max="4" width="11.7109375" customWidth="1"/>
    <col min="5" max="5" width="15" customWidth="1"/>
    <col min="8" max="8" width="12.42578125" customWidth="1"/>
    <col min="9" max="10" width="13.7109375" customWidth="1"/>
    <col min="11" max="11" width="25.5703125" customWidth="1"/>
  </cols>
  <sheetData>
    <row r="1" spans="1:12">
      <c r="A1" t="s">
        <v>0</v>
      </c>
      <c r="B1" t="s">
        <v>1</v>
      </c>
      <c r="C1" t="s">
        <v>178</v>
      </c>
      <c r="D1" t="s">
        <v>2</v>
      </c>
      <c r="E1" t="s">
        <v>179</v>
      </c>
      <c r="F1" t="s">
        <v>3</v>
      </c>
      <c r="G1" t="s">
        <v>4</v>
      </c>
      <c r="H1" s="5" t="s">
        <v>184</v>
      </c>
      <c r="I1" t="s">
        <v>243</v>
      </c>
      <c r="K1" t="s">
        <v>245</v>
      </c>
      <c r="L1" t="s">
        <v>243</v>
      </c>
    </row>
    <row r="2" spans="1:12">
      <c r="A2" t="s">
        <v>6</v>
      </c>
      <c r="B2">
        <v>268</v>
      </c>
      <c r="D2">
        <v>0</v>
      </c>
      <c r="F2">
        <f>D2/B2*100</f>
        <v>0</v>
      </c>
      <c r="H2" s="5"/>
    </row>
    <row r="3" spans="1:12">
      <c r="A3" t="s">
        <v>7</v>
      </c>
      <c r="B3">
        <v>151</v>
      </c>
      <c r="D3">
        <v>1</v>
      </c>
      <c r="F3">
        <f t="shared" ref="F3:F51" si="0">D3/B3*100</f>
        <v>0.66225165562913912</v>
      </c>
      <c r="H3" s="5"/>
    </row>
    <row r="4" spans="1:12">
      <c r="A4" t="s">
        <v>8</v>
      </c>
      <c r="B4">
        <v>208</v>
      </c>
      <c r="D4">
        <v>0</v>
      </c>
      <c r="F4">
        <f t="shared" si="0"/>
        <v>0</v>
      </c>
      <c r="H4" s="5"/>
    </row>
    <row r="5" spans="1:12">
      <c r="A5" t="s">
        <v>9</v>
      </c>
      <c r="B5">
        <v>298</v>
      </c>
      <c r="D5">
        <v>0</v>
      </c>
      <c r="F5">
        <f t="shared" si="0"/>
        <v>0</v>
      </c>
      <c r="H5" s="5"/>
    </row>
    <row r="6" spans="1:12">
      <c r="A6" t="s">
        <v>10</v>
      </c>
      <c r="B6">
        <v>247</v>
      </c>
      <c r="D6">
        <v>0</v>
      </c>
      <c r="F6">
        <f t="shared" si="0"/>
        <v>0</v>
      </c>
      <c r="H6" s="5"/>
    </row>
    <row r="7" spans="1:12">
      <c r="A7" t="s">
        <v>11</v>
      </c>
      <c r="B7">
        <v>246</v>
      </c>
      <c r="C7">
        <f>AVERAGE(B2:B7)</f>
        <v>236.33333333333334</v>
      </c>
      <c r="D7">
        <v>0</v>
      </c>
      <c r="E7">
        <f>AVERAGE(D2:D7)</f>
        <v>0.16666666666666666</v>
      </c>
      <c r="F7">
        <f t="shared" si="0"/>
        <v>0</v>
      </c>
      <c r="G7">
        <f>AVERAGE(F2:F7)</f>
        <v>0.11037527593818985</v>
      </c>
      <c r="H7" s="6">
        <f>100*SUM(D2:D7)/SUM(B2:B7)</f>
        <v>7.0521861777150918E-2</v>
      </c>
      <c r="I7">
        <v>6</v>
      </c>
      <c r="K7">
        <f>AVERAGE(B2:B7)</f>
        <v>236.33333333333334</v>
      </c>
      <c r="L7">
        <v>6</v>
      </c>
    </row>
    <row r="8" spans="1:12">
      <c r="H8" s="6"/>
    </row>
    <row r="9" spans="1:12">
      <c r="A9" t="s">
        <v>12</v>
      </c>
      <c r="B9">
        <v>113</v>
      </c>
      <c r="D9">
        <v>1</v>
      </c>
      <c r="F9">
        <f t="shared" si="0"/>
        <v>0.88495575221238942</v>
      </c>
      <c r="H9" s="6"/>
    </row>
    <row r="10" spans="1:12">
      <c r="A10" t="s">
        <v>13</v>
      </c>
      <c r="B10">
        <v>70</v>
      </c>
      <c r="D10">
        <v>0</v>
      </c>
      <c r="F10">
        <f t="shared" si="0"/>
        <v>0</v>
      </c>
      <c r="H10" s="6"/>
    </row>
    <row r="11" spans="1:12">
      <c r="A11" t="s">
        <v>14</v>
      </c>
      <c r="B11">
        <v>67</v>
      </c>
      <c r="C11">
        <f>AVERAGE(B9:B11)</f>
        <v>83.333333333333329</v>
      </c>
      <c r="D11">
        <v>0</v>
      </c>
      <c r="E11">
        <f>AVERAGE(D9:D11)</f>
        <v>0.33333333333333331</v>
      </c>
      <c r="F11">
        <f t="shared" si="0"/>
        <v>0</v>
      </c>
      <c r="G11">
        <f>AVERAGE(F9:F11)</f>
        <v>0.29498525073746312</v>
      </c>
      <c r="H11" s="6">
        <f>100*SUM(D9:D11)/SUM(B9:B11)</f>
        <v>0.4</v>
      </c>
      <c r="I11">
        <v>3</v>
      </c>
    </row>
    <row r="12" spans="1:12">
      <c r="H12" s="6"/>
    </row>
    <row r="13" spans="1:12">
      <c r="A13" t="s">
        <v>15</v>
      </c>
      <c r="B13">
        <v>84</v>
      </c>
      <c r="D13">
        <v>1</v>
      </c>
      <c r="F13">
        <f t="shared" si="0"/>
        <v>1.1904761904761905</v>
      </c>
      <c r="H13" s="6"/>
    </row>
    <row r="14" spans="1:12">
      <c r="A14" t="s">
        <v>16</v>
      </c>
      <c r="B14">
        <v>158</v>
      </c>
      <c r="D14">
        <v>0</v>
      </c>
      <c r="F14">
        <f t="shared" si="0"/>
        <v>0</v>
      </c>
      <c r="H14" s="6"/>
    </row>
    <row r="15" spans="1:12">
      <c r="A15" t="s">
        <v>17</v>
      </c>
      <c r="B15">
        <v>93</v>
      </c>
      <c r="C15">
        <f>AVERAGE(B13:B15)</f>
        <v>111.66666666666667</v>
      </c>
      <c r="D15">
        <v>2</v>
      </c>
      <c r="E15">
        <f>AVERAGE(D13:D15)</f>
        <v>1</v>
      </c>
      <c r="F15">
        <f t="shared" si="0"/>
        <v>2.1505376344086025</v>
      </c>
      <c r="G15">
        <f>AVERAGE(F13:F15)</f>
        <v>1.1136712749615976</v>
      </c>
      <c r="H15" s="6">
        <f>100*SUM(D13:D15)/SUM(B13:B15)</f>
        <v>0.89552238805970152</v>
      </c>
      <c r="I15">
        <v>3</v>
      </c>
      <c r="K15">
        <f>AVERAGE(B9:B15)</f>
        <v>97.5</v>
      </c>
      <c r="L15">
        <v>6</v>
      </c>
    </row>
    <row r="16" spans="1:12">
      <c r="H16" s="6"/>
    </row>
    <row r="17" spans="1:12">
      <c r="A17" t="s">
        <v>18</v>
      </c>
      <c r="B17">
        <v>96</v>
      </c>
      <c r="D17">
        <v>2</v>
      </c>
      <c r="F17">
        <f t="shared" si="0"/>
        <v>2.083333333333333</v>
      </c>
      <c r="H17" s="6"/>
    </row>
    <row r="18" spans="1:12">
      <c r="A18" t="s">
        <v>19</v>
      </c>
      <c r="B18">
        <v>90</v>
      </c>
      <c r="D18">
        <v>2</v>
      </c>
      <c r="F18">
        <f t="shared" si="0"/>
        <v>2.2222222222222223</v>
      </c>
      <c r="H18" s="6"/>
    </row>
    <row r="19" spans="1:12">
      <c r="A19" t="s">
        <v>20</v>
      </c>
      <c r="B19">
        <v>77</v>
      </c>
      <c r="D19">
        <v>0</v>
      </c>
      <c r="F19">
        <f t="shared" si="0"/>
        <v>0</v>
      </c>
      <c r="H19" s="6"/>
    </row>
    <row r="20" spans="1:12">
      <c r="A20" t="s">
        <v>21</v>
      </c>
      <c r="B20">
        <v>77</v>
      </c>
      <c r="D20">
        <v>2</v>
      </c>
      <c r="F20">
        <f t="shared" si="0"/>
        <v>2.5974025974025974</v>
      </c>
      <c r="H20" s="6"/>
    </row>
    <row r="21" spans="1:12">
      <c r="A21" t="s">
        <v>22</v>
      </c>
      <c r="B21">
        <v>82</v>
      </c>
      <c r="C21">
        <f>AVERAGE(B17:B21)</f>
        <v>84.4</v>
      </c>
      <c r="D21">
        <v>0</v>
      </c>
      <c r="E21">
        <f>AVERAGE(D17:D21)</f>
        <v>1.2</v>
      </c>
      <c r="F21">
        <f t="shared" si="0"/>
        <v>0</v>
      </c>
      <c r="G21">
        <f>AVERAGE(F17:F21)</f>
        <v>1.3805916305916306</v>
      </c>
      <c r="H21" s="6">
        <f>100*SUM(D17:D21)/SUM(B17:B21)</f>
        <v>1.4218009478672986</v>
      </c>
      <c r="I21">
        <v>5</v>
      </c>
      <c r="K21">
        <f>AVERAGE(B17:B21)</f>
        <v>84.4</v>
      </c>
      <c r="L21">
        <v>5</v>
      </c>
    </row>
    <row r="22" spans="1:12">
      <c r="H22" s="6"/>
    </row>
    <row r="23" spans="1:12">
      <c r="A23" t="s">
        <v>23</v>
      </c>
      <c r="B23">
        <v>110</v>
      </c>
      <c r="D23">
        <v>0</v>
      </c>
      <c r="F23">
        <f t="shared" si="0"/>
        <v>0</v>
      </c>
      <c r="H23" s="6"/>
    </row>
    <row r="24" spans="1:12">
      <c r="A24" t="s">
        <v>24</v>
      </c>
      <c r="B24">
        <v>141</v>
      </c>
      <c r="D24">
        <v>0</v>
      </c>
      <c r="F24">
        <f t="shared" si="0"/>
        <v>0</v>
      </c>
      <c r="H24" s="6"/>
    </row>
    <row r="25" spans="1:12">
      <c r="A25" t="s">
        <v>25</v>
      </c>
      <c r="B25">
        <v>123</v>
      </c>
      <c r="D25">
        <v>0</v>
      </c>
      <c r="F25">
        <f t="shared" si="0"/>
        <v>0</v>
      </c>
      <c r="H25" s="6"/>
    </row>
    <row r="26" spans="1:12">
      <c r="A26" t="s">
        <v>26</v>
      </c>
      <c r="B26">
        <v>108</v>
      </c>
      <c r="D26">
        <v>1</v>
      </c>
      <c r="F26">
        <f t="shared" si="0"/>
        <v>0.92592592592592582</v>
      </c>
      <c r="H26" s="6"/>
    </row>
    <row r="27" spans="1:12">
      <c r="A27" t="s">
        <v>27</v>
      </c>
      <c r="B27">
        <v>167</v>
      </c>
      <c r="D27">
        <v>0</v>
      </c>
      <c r="F27">
        <f t="shared" si="0"/>
        <v>0</v>
      </c>
      <c r="H27" s="6"/>
    </row>
    <row r="28" spans="1:12">
      <c r="A28" t="s">
        <v>28</v>
      </c>
      <c r="B28">
        <v>125</v>
      </c>
      <c r="D28">
        <v>1</v>
      </c>
      <c r="F28">
        <f t="shared" si="0"/>
        <v>0.8</v>
      </c>
      <c r="H28" s="6"/>
    </row>
    <row r="29" spans="1:12">
      <c r="A29" t="s">
        <v>29</v>
      </c>
      <c r="B29">
        <v>114</v>
      </c>
      <c r="C29">
        <f>AVERAGE(B23:B29)</f>
        <v>126.85714285714286</v>
      </c>
      <c r="D29">
        <v>0</v>
      </c>
      <c r="E29">
        <f>AVERAGE(D23:D29)</f>
        <v>0.2857142857142857</v>
      </c>
      <c r="F29">
        <f t="shared" si="0"/>
        <v>0</v>
      </c>
      <c r="G29">
        <f>AVERAGE(F23:F29)</f>
        <v>0.24656084656084656</v>
      </c>
      <c r="H29" s="6">
        <f>100*SUM(D23:D29)/SUM(B23:B29)</f>
        <v>0.22522522522522523</v>
      </c>
      <c r="I29">
        <v>7</v>
      </c>
      <c r="K29">
        <f>AVERAGE(B23:B29)</f>
        <v>126.85714285714286</v>
      </c>
      <c r="L29">
        <v>7</v>
      </c>
    </row>
    <row r="30" spans="1:12">
      <c r="H30" s="6"/>
    </row>
    <row r="31" spans="1:12">
      <c r="A31" t="s">
        <v>30</v>
      </c>
      <c r="B31">
        <v>67</v>
      </c>
      <c r="D31">
        <v>0</v>
      </c>
      <c r="F31">
        <f t="shared" si="0"/>
        <v>0</v>
      </c>
      <c r="H31" s="6"/>
    </row>
    <row r="32" spans="1:12">
      <c r="A32" t="s">
        <v>31</v>
      </c>
      <c r="B32">
        <v>74</v>
      </c>
      <c r="D32">
        <v>2</v>
      </c>
      <c r="F32">
        <f t="shared" si="0"/>
        <v>2.7027027027027026</v>
      </c>
      <c r="H32" s="6"/>
    </row>
    <row r="33" spans="1:12">
      <c r="A33" t="s">
        <v>32</v>
      </c>
      <c r="B33">
        <v>67</v>
      </c>
      <c r="D33">
        <v>1</v>
      </c>
      <c r="F33">
        <f t="shared" si="0"/>
        <v>1.4925373134328357</v>
      </c>
      <c r="H33" s="6"/>
    </row>
    <row r="34" spans="1:12">
      <c r="A34" t="s">
        <v>33</v>
      </c>
      <c r="B34">
        <v>73</v>
      </c>
      <c r="D34">
        <v>1</v>
      </c>
      <c r="F34">
        <f t="shared" si="0"/>
        <v>1.3698630136986301</v>
      </c>
      <c r="H34" s="6"/>
    </row>
    <row r="35" spans="1:12">
      <c r="A35" t="s">
        <v>34</v>
      </c>
      <c r="B35">
        <v>61</v>
      </c>
      <c r="C35">
        <f>AVERAGE(B31:B35)</f>
        <v>68.400000000000006</v>
      </c>
      <c r="D35">
        <v>0</v>
      </c>
      <c r="E35">
        <f>AVERAGE(D31:D35)</f>
        <v>0.8</v>
      </c>
      <c r="F35">
        <f t="shared" si="0"/>
        <v>0</v>
      </c>
      <c r="G35">
        <f>AVERAGE(F31:F35)</f>
        <v>1.1130206059668337</v>
      </c>
      <c r="H35" s="6">
        <f>100*SUM(D31:D35)/SUM(B31:B35)</f>
        <v>1.1695906432748537</v>
      </c>
      <c r="I35">
        <v>5</v>
      </c>
      <c r="K35">
        <f>AVERAGE(B31:B35)</f>
        <v>68.400000000000006</v>
      </c>
      <c r="L35">
        <v>5</v>
      </c>
    </row>
    <row r="36" spans="1:12">
      <c r="H36" s="6"/>
    </row>
    <row r="37" spans="1:12">
      <c r="A37" t="s">
        <v>35</v>
      </c>
      <c r="B37">
        <v>92</v>
      </c>
      <c r="D37">
        <v>0</v>
      </c>
      <c r="F37">
        <f t="shared" si="0"/>
        <v>0</v>
      </c>
      <c r="H37" s="6"/>
    </row>
    <row r="38" spans="1:12">
      <c r="A38" t="s">
        <v>36</v>
      </c>
      <c r="B38">
        <v>87</v>
      </c>
      <c r="D38">
        <v>1</v>
      </c>
      <c r="F38">
        <f t="shared" si="0"/>
        <v>1.1494252873563218</v>
      </c>
      <c r="H38" s="6"/>
    </row>
    <row r="39" spans="1:12">
      <c r="A39" t="s">
        <v>37</v>
      </c>
      <c r="B39">
        <v>101</v>
      </c>
      <c r="D39">
        <v>4</v>
      </c>
      <c r="F39">
        <f t="shared" si="0"/>
        <v>3.9603960396039604</v>
      </c>
      <c r="H39" s="6"/>
    </row>
    <row r="40" spans="1:12">
      <c r="A40" t="s">
        <v>38</v>
      </c>
      <c r="B40">
        <v>81</v>
      </c>
      <c r="D40">
        <v>1</v>
      </c>
      <c r="F40">
        <f t="shared" si="0"/>
        <v>1.2345679012345678</v>
      </c>
      <c r="H40" s="6"/>
    </row>
    <row r="41" spans="1:12">
      <c r="A41" t="s">
        <v>39</v>
      </c>
      <c r="B41">
        <v>96</v>
      </c>
      <c r="D41">
        <v>3</v>
      </c>
      <c r="F41">
        <f t="shared" si="0"/>
        <v>3.125</v>
      </c>
      <c r="H41" s="6"/>
    </row>
    <row r="42" spans="1:12">
      <c r="A42" t="s">
        <v>40</v>
      </c>
      <c r="B42">
        <v>98</v>
      </c>
      <c r="C42">
        <f>AVERAGE(B37:B42)</f>
        <v>92.5</v>
      </c>
      <c r="D42">
        <v>4</v>
      </c>
      <c r="E42">
        <f>AVERAGE(D37:D42)</f>
        <v>2.1666666666666665</v>
      </c>
      <c r="F42">
        <f t="shared" si="0"/>
        <v>4.0816326530612246</v>
      </c>
      <c r="G42">
        <f>AVERAGE(F37:F42)</f>
        <v>2.258503646876012</v>
      </c>
      <c r="H42" s="6">
        <f>100*SUM(D37:D42)/SUM(B37:B42)</f>
        <v>2.3423423423423424</v>
      </c>
      <c r="I42">
        <v>6</v>
      </c>
    </row>
    <row r="43" spans="1:12">
      <c r="H43" s="6"/>
    </row>
    <row r="44" spans="1:12">
      <c r="A44" t="s">
        <v>41</v>
      </c>
      <c r="B44">
        <v>104</v>
      </c>
      <c r="D44">
        <v>5</v>
      </c>
      <c r="F44">
        <f t="shared" si="0"/>
        <v>4.8076923076923084</v>
      </c>
      <c r="H44" s="6"/>
    </row>
    <row r="45" spans="1:12">
      <c r="A45" t="s">
        <v>42</v>
      </c>
      <c r="B45">
        <v>83</v>
      </c>
      <c r="D45">
        <v>1</v>
      </c>
      <c r="F45">
        <f t="shared" si="0"/>
        <v>1.2048192771084338</v>
      </c>
      <c r="H45" s="6"/>
    </row>
    <row r="46" spans="1:12">
      <c r="A46" t="s">
        <v>43</v>
      </c>
      <c r="B46">
        <v>79</v>
      </c>
      <c r="C46">
        <f>AVERAGE(B44:B46)</f>
        <v>88.666666666666671</v>
      </c>
      <c r="D46">
        <v>2</v>
      </c>
      <c r="E46">
        <f>AVERAGE(D44:D46)</f>
        <v>2.6666666666666665</v>
      </c>
      <c r="F46">
        <f t="shared" si="0"/>
        <v>2.5316455696202533</v>
      </c>
      <c r="G46">
        <f>AVERAGE(F44:F46)</f>
        <v>2.8480523848069983</v>
      </c>
      <c r="H46" s="6">
        <f>100*SUM(D44:D46)/SUM(B44:B46)</f>
        <v>3.007518796992481</v>
      </c>
      <c r="I46">
        <v>3</v>
      </c>
      <c r="K46">
        <f>AVERAGE(B37:B46)</f>
        <v>91.222222222222229</v>
      </c>
      <c r="L46">
        <v>9</v>
      </c>
    </row>
    <row r="47" spans="1:12">
      <c r="H47" s="6"/>
    </row>
    <row r="48" spans="1:12">
      <c r="A48" t="s">
        <v>44</v>
      </c>
      <c r="B48">
        <v>66</v>
      </c>
      <c r="D48">
        <v>3</v>
      </c>
      <c r="F48">
        <f t="shared" si="0"/>
        <v>4.5454545454545459</v>
      </c>
      <c r="H48" s="6"/>
    </row>
    <row r="49" spans="1:12">
      <c r="A49" t="s">
        <v>45</v>
      </c>
      <c r="B49">
        <v>90</v>
      </c>
      <c r="D49">
        <v>5</v>
      </c>
      <c r="F49">
        <f t="shared" si="0"/>
        <v>5.5555555555555554</v>
      </c>
      <c r="H49" s="6"/>
    </row>
    <row r="50" spans="1:12">
      <c r="A50" t="s">
        <v>46</v>
      </c>
      <c r="B50">
        <v>92</v>
      </c>
      <c r="D50">
        <v>2</v>
      </c>
      <c r="F50">
        <f t="shared" si="0"/>
        <v>2.1739130434782608</v>
      </c>
      <c r="H50" s="6"/>
    </row>
    <row r="51" spans="1:12">
      <c r="A51" t="s">
        <v>47</v>
      </c>
      <c r="B51">
        <v>97</v>
      </c>
      <c r="C51">
        <f>AVERAGE(B48:B51)</f>
        <v>86.25</v>
      </c>
      <c r="D51">
        <v>4</v>
      </c>
      <c r="E51">
        <f>AVERAGE(D48:D51)</f>
        <v>3.5</v>
      </c>
      <c r="F51">
        <f t="shared" si="0"/>
        <v>4.1237113402061851</v>
      </c>
      <c r="G51">
        <f>AVERAGE(F48:F51)</f>
        <v>4.0996586211736368</v>
      </c>
      <c r="H51" s="6">
        <f>100*SUM(D48:D51)/SUM(B48:B51)</f>
        <v>4.0579710144927539</v>
      </c>
      <c r="I51">
        <v>4</v>
      </c>
      <c r="K51">
        <f>AVERAGE(B48:B51)</f>
        <v>86.25</v>
      </c>
      <c r="L51">
        <v>4</v>
      </c>
    </row>
    <row r="52" spans="1:12">
      <c r="H52" s="6"/>
    </row>
    <row r="53" spans="1:12">
      <c r="A53" s="15" t="s">
        <v>309</v>
      </c>
      <c r="B53">
        <v>91</v>
      </c>
      <c r="D53">
        <v>2</v>
      </c>
      <c r="F53">
        <f t="shared" ref="F53:F55" si="1">D53/B53*100</f>
        <v>2.197802197802198</v>
      </c>
      <c r="H53" s="6"/>
    </row>
    <row r="54" spans="1:12">
      <c r="A54" s="15" t="s">
        <v>310</v>
      </c>
      <c r="B54">
        <v>137</v>
      </c>
      <c r="D54">
        <v>3</v>
      </c>
      <c r="F54">
        <f t="shared" si="1"/>
        <v>2.1897810218978102</v>
      </c>
      <c r="H54" s="6"/>
    </row>
    <row r="55" spans="1:12">
      <c r="A55" s="15" t="s">
        <v>311</v>
      </c>
      <c r="B55">
        <v>90</v>
      </c>
      <c r="C55">
        <f>AVERAGE(B53:B55)</f>
        <v>106</v>
      </c>
      <c r="D55">
        <v>2</v>
      </c>
      <c r="E55">
        <f>AVERAGE(D53:D55)</f>
        <v>2.3333333333333335</v>
      </c>
      <c r="F55">
        <f t="shared" si="1"/>
        <v>2.2222222222222223</v>
      </c>
      <c r="G55">
        <f>AVERAGE(F53:F55)</f>
        <v>2.2032684806407437</v>
      </c>
      <c r="H55" s="6">
        <f>100*SUM(D53:D55)/SUM(B53:B55)</f>
        <v>2.2012578616352201</v>
      </c>
      <c r="I55">
        <v>3</v>
      </c>
      <c r="K55">
        <f>AVERAGE(B53:B55)</f>
        <v>106</v>
      </c>
      <c r="L55">
        <v>3</v>
      </c>
    </row>
    <row r="56" spans="1:12">
      <c r="H56" s="6"/>
    </row>
    <row r="57" spans="1:12">
      <c r="A57" s="15" t="s">
        <v>312</v>
      </c>
      <c r="B57">
        <v>116</v>
      </c>
      <c r="D57">
        <v>3</v>
      </c>
      <c r="F57">
        <f t="shared" ref="F57:F58" si="2">D57/B57*100</f>
        <v>2.5862068965517242</v>
      </c>
      <c r="H57" s="6"/>
    </row>
    <row r="58" spans="1:12">
      <c r="A58" s="15" t="s">
        <v>313</v>
      </c>
      <c r="B58">
        <v>120</v>
      </c>
      <c r="C58">
        <f>AVERAGE(B57:B58)</f>
        <v>118</v>
      </c>
      <c r="D58">
        <v>4</v>
      </c>
      <c r="E58">
        <f>AVERAGE(D57:D58)</f>
        <v>3.5</v>
      </c>
      <c r="F58">
        <f t="shared" si="2"/>
        <v>3.3333333333333335</v>
      </c>
      <c r="G58">
        <f>AVERAGE(F57:F58)</f>
        <v>2.9597701149425291</v>
      </c>
      <c r="H58" s="6">
        <f>100*SUM(D57:D58)/SUM(B57:B58)</f>
        <v>2.9661016949152543</v>
      </c>
      <c r="I58">
        <v>2</v>
      </c>
      <c r="K58">
        <f>AVERAGE(B57:B58)</f>
        <v>118</v>
      </c>
      <c r="L58">
        <v>2</v>
      </c>
    </row>
    <row r="59" spans="1:12">
      <c r="A59" s="2"/>
      <c r="H59" s="6"/>
    </row>
    <row r="60" spans="1:12">
      <c r="A60" s="4" t="s">
        <v>187</v>
      </c>
      <c r="B60">
        <f t="shared" ref="B60:H60" si="3">COUNT(B2:B58)</f>
        <v>47</v>
      </c>
      <c r="C60">
        <f t="shared" si="3"/>
        <v>11</v>
      </c>
      <c r="D60">
        <f t="shared" si="3"/>
        <v>47</v>
      </c>
      <c r="E60">
        <f t="shared" si="3"/>
        <v>11</v>
      </c>
      <c r="F60">
        <f t="shared" si="3"/>
        <v>47</v>
      </c>
      <c r="G60">
        <f t="shared" si="3"/>
        <v>11</v>
      </c>
      <c r="H60" s="5">
        <f t="shared" si="3"/>
        <v>11</v>
      </c>
      <c r="K60">
        <f>COUNT(K2:K58)</f>
        <v>9</v>
      </c>
    </row>
    <row r="61" spans="1:12">
      <c r="A61" s="3" t="s">
        <v>176</v>
      </c>
      <c r="B61">
        <f t="shared" ref="B61:H61" si="4">AVERAGE(B2:B58)</f>
        <v>114.36170212765957</v>
      </c>
      <c r="C61">
        <f t="shared" si="4"/>
        <v>109.30974025974025</v>
      </c>
      <c r="D61">
        <f t="shared" si="4"/>
        <v>1.4042553191489362</v>
      </c>
      <c r="E61">
        <f t="shared" si="4"/>
        <v>1.6320346320346319</v>
      </c>
      <c r="F61">
        <f t="shared" si="4"/>
        <v>1.4916035645451802</v>
      </c>
      <c r="G61">
        <f t="shared" si="4"/>
        <v>1.6934961939269528</v>
      </c>
      <c r="H61" s="5">
        <f t="shared" si="4"/>
        <v>1.705259343325662</v>
      </c>
      <c r="K61">
        <f>AVERAGE(K2:K58)</f>
        <v>112.7736331569665</v>
      </c>
    </row>
    <row r="62" spans="1:12">
      <c r="A62" s="4" t="s">
        <v>185</v>
      </c>
      <c r="B62">
        <f t="shared" ref="B62:H62" si="5">STDEV(B2:B58)</f>
        <v>55.154496656098701</v>
      </c>
      <c r="C62">
        <f t="shared" si="5"/>
        <v>45.545873394653434</v>
      </c>
      <c r="D62">
        <f t="shared" si="5"/>
        <v>1.4986889120608502</v>
      </c>
      <c r="E62">
        <f t="shared" si="5"/>
        <v>1.2550543454442731</v>
      </c>
      <c r="F62">
        <f t="shared" si="5"/>
        <v>1.5685444341223103</v>
      </c>
      <c r="G62">
        <f t="shared" si="5"/>
        <v>1.2896493004962764</v>
      </c>
      <c r="H62" s="5">
        <f t="shared" si="5"/>
        <v>1.3062265400085455</v>
      </c>
      <c r="K62">
        <f>STDEV(K2:K58)</f>
        <v>49.641054640644995</v>
      </c>
    </row>
    <row r="63" spans="1:12">
      <c r="A63" t="s">
        <v>5</v>
      </c>
      <c r="B63">
        <f t="shared" ref="B63:H63" si="6">B62/SQRT(COUNT(B2:B58))</f>
        <v>8.0451101858124918</v>
      </c>
      <c r="C63">
        <f t="shared" si="6"/>
        <v>13.732597527190547</v>
      </c>
      <c r="D63">
        <f t="shared" si="6"/>
        <v>0.21860624541574478</v>
      </c>
      <c r="E63">
        <f t="shared" si="6"/>
        <v>0.3784131232130678</v>
      </c>
      <c r="F63">
        <f t="shared" si="6"/>
        <v>0.22879572054732061</v>
      </c>
      <c r="G63">
        <f t="shared" si="6"/>
        <v>0.38884389462640462</v>
      </c>
      <c r="H63" s="5">
        <f t="shared" si="6"/>
        <v>0.39384212040113653</v>
      </c>
      <c r="K63">
        <f>K62/SQRT(COUNT(K2:K58))</f>
        <v>16.547018213548331</v>
      </c>
    </row>
    <row r="64" spans="1:12">
      <c r="H64" s="5"/>
    </row>
    <row r="65" spans="1:2">
      <c r="A65" s="14" t="s">
        <v>199</v>
      </c>
    </row>
    <row r="66" spans="1:2">
      <c r="A66" t="s">
        <v>196</v>
      </c>
      <c r="B66">
        <v>0.70614010000000005</v>
      </c>
    </row>
    <row r="67" spans="1:2">
      <c r="A67" t="s">
        <v>197</v>
      </c>
      <c r="B67">
        <f>SQRT((11*H62^2+11*KCL!H56^2+14*NMDA!H80^2)/33)</f>
        <v>1.0182459451741883</v>
      </c>
    </row>
    <row r="68" spans="1:2">
      <c r="A68" t="s">
        <v>204</v>
      </c>
      <c r="B68">
        <v>0.48749799999999999</v>
      </c>
    </row>
  </sheetData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A71E-07FB-46E7-B8F9-E1BF9C74CB43}">
  <dimension ref="A1:L57"/>
  <sheetViews>
    <sheetView topLeftCell="A40" workbookViewId="0">
      <selection activeCell="J13" sqref="J13"/>
    </sheetView>
  </sheetViews>
  <sheetFormatPr baseColWidth="10" defaultColWidth="9.140625" defaultRowHeight="15"/>
  <cols>
    <col min="1" max="1" width="14.7109375" customWidth="1"/>
    <col min="3" max="3" width="10.7109375" customWidth="1"/>
    <col min="4" max="4" width="12.5703125" customWidth="1"/>
    <col min="5" max="5" width="18.7109375" customWidth="1"/>
    <col min="8" max="8" width="12" customWidth="1"/>
    <col min="11" max="11" width="20.85546875" customWidth="1"/>
  </cols>
  <sheetData>
    <row r="1" spans="1:12">
      <c r="A1" t="s">
        <v>0</v>
      </c>
      <c r="B1" t="s">
        <v>1</v>
      </c>
      <c r="C1" t="s">
        <v>178</v>
      </c>
      <c r="D1" t="s">
        <v>2</v>
      </c>
      <c r="E1" t="s">
        <v>179</v>
      </c>
      <c r="F1" t="s">
        <v>3</v>
      </c>
      <c r="G1" t="s">
        <v>4</v>
      </c>
      <c r="H1" s="5" t="s">
        <v>184</v>
      </c>
      <c r="I1" t="s">
        <v>243</v>
      </c>
      <c r="J1" t="s">
        <v>188</v>
      </c>
      <c r="K1" t="s">
        <v>195</v>
      </c>
      <c r="L1" t="s">
        <v>243</v>
      </c>
    </row>
    <row r="2" spans="1:12">
      <c r="A2" t="s">
        <v>48</v>
      </c>
      <c r="B2">
        <f>326-139</f>
        <v>187</v>
      </c>
      <c r="D2">
        <v>0</v>
      </c>
      <c r="F2">
        <f>D2/B2*100</f>
        <v>0</v>
      </c>
      <c r="H2" s="5"/>
    </row>
    <row r="3" spans="1:12">
      <c r="A3" t="s">
        <v>49</v>
      </c>
      <c r="B3">
        <v>139</v>
      </c>
      <c r="D3">
        <v>0</v>
      </c>
      <c r="F3">
        <f t="shared" ref="F3:F52" si="0">D3/B3*100</f>
        <v>0</v>
      </c>
      <c r="H3" s="5"/>
    </row>
    <row r="4" spans="1:12">
      <c r="A4" t="s">
        <v>50</v>
      </c>
      <c r="B4">
        <v>227</v>
      </c>
      <c r="D4">
        <v>0</v>
      </c>
      <c r="F4">
        <f t="shared" si="0"/>
        <v>0</v>
      </c>
      <c r="H4" s="5"/>
    </row>
    <row r="5" spans="1:12">
      <c r="A5" t="s">
        <v>51</v>
      </c>
      <c r="B5">
        <v>174</v>
      </c>
      <c r="D5">
        <v>0</v>
      </c>
      <c r="F5">
        <f t="shared" si="0"/>
        <v>0</v>
      </c>
      <c r="H5" s="5"/>
    </row>
    <row r="6" spans="1:12">
      <c r="A6" t="s">
        <v>52</v>
      </c>
      <c r="B6">
        <v>158</v>
      </c>
      <c r="C6">
        <f>AVERAGE(B2:B6)</f>
        <v>177</v>
      </c>
      <c r="D6">
        <v>0</v>
      </c>
      <c r="E6">
        <f>AVERAGE(D2:D6)</f>
        <v>0</v>
      </c>
      <c r="F6">
        <f t="shared" si="0"/>
        <v>0</v>
      </c>
      <c r="G6">
        <f>AVERAGE(F2:F6)</f>
        <v>0</v>
      </c>
      <c r="H6" s="5">
        <f>100*SUM(D2:D6)/SUM(B2:B6)</f>
        <v>0</v>
      </c>
      <c r="I6">
        <v>5</v>
      </c>
    </row>
    <row r="7" spans="1:12">
      <c r="H7" s="5"/>
    </row>
    <row r="8" spans="1:12">
      <c r="A8" t="s">
        <v>53</v>
      </c>
      <c r="B8">
        <v>180</v>
      </c>
      <c r="D8">
        <v>3</v>
      </c>
      <c r="F8">
        <f t="shared" si="0"/>
        <v>1.6666666666666667</v>
      </c>
      <c r="H8" s="5"/>
    </row>
    <row r="9" spans="1:12">
      <c r="A9" t="s">
        <v>54</v>
      </c>
      <c r="B9">
        <v>142</v>
      </c>
      <c r="D9">
        <v>3</v>
      </c>
      <c r="F9">
        <f t="shared" si="0"/>
        <v>2.112676056338028</v>
      </c>
      <c r="H9" s="5"/>
    </row>
    <row r="10" spans="1:12">
      <c r="A10" t="s">
        <v>55</v>
      </c>
      <c r="B10">
        <v>267</v>
      </c>
      <c r="D10">
        <v>0</v>
      </c>
      <c r="F10">
        <f t="shared" si="0"/>
        <v>0</v>
      </c>
      <c r="H10" s="5"/>
    </row>
    <row r="11" spans="1:12">
      <c r="A11" t="s">
        <v>56</v>
      </c>
      <c r="B11">
        <v>139</v>
      </c>
      <c r="D11">
        <v>1</v>
      </c>
      <c r="F11">
        <f t="shared" si="0"/>
        <v>0.71942446043165476</v>
      </c>
      <c r="H11" s="5"/>
    </row>
    <row r="12" spans="1:12">
      <c r="A12" t="s">
        <v>57</v>
      </c>
      <c r="B12">
        <v>105</v>
      </c>
      <c r="C12">
        <f>AVERAGE(B8:B12)</f>
        <v>166.6</v>
      </c>
      <c r="D12">
        <v>0</v>
      </c>
      <c r="E12">
        <f>AVERAGE(D8:D12)</f>
        <v>1.4</v>
      </c>
      <c r="F12">
        <f t="shared" si="0"/>
        <v>0</v>
      </c>
      <c r="G12">
        <f>AVERAGE(F8:F12)</f>
        <v>0.89975343668726993</v>
      </c>
      <c r="H12" s="5">
        <f t="shared" ref="H12" si="1">100*SUM(D8:D12)/SUM(B8:B12)</f>
        <v>0.84033613445378152</v>
      </c>
      <c r="I12">
        <v>5</v>
      </c>
      <c r="K12">
        <f>AVERAGE(B2:B12)</f>
        <v>171.8</v>
      </c>
      <c r="L12">
        <v>10</v>
      </c>
    </row>
    <row r="13" spans="1:12">
      <c r="H13" s="5"/>
    </row>
    <row r="14" spans="1:12">
      <c r="A14" t="s">
        <v>58</v>
      </c>
      <c r="B14">
        <v>70</v>
      </c>
      <c r="D14">
        <v>2</v>
      </c>
      <c r="F14">
        <f t="shared" si="0"/>
        <v>2.8571428571428572</v>
      </c>
      <c r="H14" s="5"/>
    </row>
    <row r="15" spans="1:12">
      <c r="A15" t="s">
        <v>59</v>
      </c>
      <c r="B15">
        <v>113</v>
      </c>
      <c r="D15">
        <v>4</v>
      </c>
      <c r="F15">
        <f t="shared" si="0"/>
        <v>3.5398230088495577</v>
      </c>
      <c r="H15" s="5"/>
    </row>
    <row r="16" spans="1:12">
      <c r="A16" t="s">
        <v>60</v>
      </c>
      <c r="B16">
        <v>116</v>
      </c>
      <c r="D16">
        <v>0</v>
      </c>
      <c r="F16">
        <f t="shared" si="0"/>
        <v>0</v>
      </c>
      <c r="H16" s="5"/>
    </row>
    <row r="17" spans="1:12">
      <c r="A17" t="s">
        <v>61</v>
      </c>
      <c r="B17">
        <v>70</v>
      </c>
      <c r="C17">
        <f>AVERAGE(B14:B17)</f>
        <v>92.25</v>
      </c>
      <c r="D17">
        <v>0</v>
      </c>
      <c r="E17">
        <f>AVERAGE(D14:D17)</f>
        <v>1.5</v>
      </c>
      <c r="F17">
        <f t="shared" si="0"/>
        <v>0</v>
      </c>
      <c r="G17">
        <f>AVERAGE(F14:F17)</f>
        <v>1.5992414664981038</v>
      </c>
      <c r="H17" s="5">
        <f>100*SUM(D14:D17)/SUM(B14:B17)</f>
        <v>1.6260162601626016</v>
      </c>
      <c r="I17">
        <v>4</v>
      </c>
    </row>
    <row r="18" spans="1:12">
      <c r="H18" s="5"/>
    </row>
    <row r="19" spans="1:12">
      <c r="A19" t="s">
        <v>62</v>
      </c>
      <c r="B19">
        <v>91</v>
      </c>
      <c r="D19">
        <v>1</v>
      </c>
      <c r="F19">
        <f t="shared" si="0"/>
        <v>1.098901098901099</v>
      </c>
      <c r="H19" s="5"/>
    </row>
    <row r="20" spans="1:12">
      <c r="A20" t="s">
        <v>63</v>
      </c>
      <c r="B20">
        <v>105</v>
      </c>
      <c r="D20">
        <v>2</v>
      </c>
      <c r="F20">
        <f t="shared" si="0"/>
        <v>1.9047619047619049</v>
      </c>
      <c r="H20" s="5"/>
    </row>
    <row r="21" spans="1:12">
      <c r="A21" t="s">
        <v>64</v>
      </c>
      <c r="B21">
        <v>86</v>
      </c>
      <c r="C21">
        <f>AVERAGE(B19:B21)</f>
        <v>94</v>
      </c>
      <c r="D21">
        <v>1</v>
      </c>
      <c r="E21">
        <f>AVERAGE(D19:D21)</f>
        <v>1.3333333333333333</v>
      </c>
      <c r="F21">
        <f t="shared" si="0"/>
        <v>1.1627906976744187</v>
      </c>
      <c r="G21">
        <f>AVERAGE(F19:F21)</f>
        <v>1.3888179004458074</v>
      </c>
      <c r="H21" s="5">
        <f>100*SUM(D19:D21)/SUM(B19:B21)</f>
        <v>1.4184397163120568</v>
      </c>
      <c r="I21">
        <v>3</v>
      </c>
    </row>
    <row r="22" spans="1:12">
      <c r="H22" s="5"/>
    </row>
    <row r="23" spans="1:12">
      <c r="A23" t="s">
        <v>65</v>
      </c>
      <c r="B23">
        <v>95</v>
      </c>
      <c r="D23">
        <v>1</v>
      </c>
      <c r="F23">
        <f t="shared" si="0"/>
        <v>1.0526315789473684</v>
      </c>
      <c r="H23" s="5"/>
    </row>
    <row r="24" spans="1:12">
      <c r="A24" t="s">
        <v>66</v>
      </c>
      <c r="B24">
        <v>85</v>
      </c>
      <c r="C24">
        <f>AVERAGE(B23:B24)</f>
        <v>90</v>
      </c>
      <c r="D24">
        <v>0</v>
      </c>
      <c r="E24">
        <f>AVERAGE(D23:D24)</f>
        <v>0.5</v>
      </c>
      <c r="F24">
        <f t="shared" si="0"/>
        <v>0</v>
      </c>
      <c r="G24">
        <f>AVERAGE(F23:F24)</f>
        <v>0.52631578947368418</v>
      </c>
      <c r="H24" s="5">
        <f>100*SUM(D23:D24)/SUM(B23:B24)</f>
        <v>0.55555555555555558</v>
      </c>
      <c r="I24">
        <v>2</v>
      </c>
    </row>
    <row r="25" spans="1:12">
      <c r="H25" s="5"/>
    </row>
    <row r="26" spans="1:12">
      <c r="A26" t="s">
        <v>67</v>
      </c>
      <c r="B26">
        <v>67</v>
      </c>
      <c r="D26">
        <v>1</v>
      </c>
      <c r="F26">
        <f t="shared" si="0"/>
        <v>1.4925373134328357</v>
      </c>
      <c r="H26" s="5"/>
    </row>
    <row r="27" spans="1:12">
      <c r="A27" t="s">
        <v>68</v>
      </c>
      <c r="B27">
        <v>91</v>
      </c>
      <c r="C27">
        <f>AVERAGE(B26:B27)</f>
        <v>79</v>
      </c>
      <c r="D27">
        <v>0</v>
      </c>
      <c r="E27">
        <f>AVERAGE(D26:D27)</f>
        <v>0.5</v>
      </c>
      <c r="F27">
        <f t="shared" si="0"/>
        <v>0</v>
      </c>
      <c r="G27">
        <f>AVERAGE(F26:F27)</f>
        <v>0.74626865671641784</v>
      </c>
      <c r="H27" s="5">
        <f>100*SUM(D26:D27)/SUM(B26:B27)</f>
        <v>0.63291139240506333</v>
      </c>
      <c r="I27">
        <v>2</v>
      </c>
      <c r="K27">
        <f>AVERAGE(B14:B27)</f>
        <v>89.909090909090907</v>
      </c>
      <c r="L27">
        <v>11</v>
      </c>
    </row>
    <row r="28" spans="1:12">
      <c r="H28" s="5"/>
    </row>
    <row r="29" spans="1:12">
      <c r="A29" t="s">
        <v>69</v>
      </c>
      <c r="B29">
        <v>137</v>
      </c>
      <c r="D29">
        <v>2</v>
      </c>
      <c r="F29">
        <f t="shared" si="0"/>
        <v>1.4598540145985401</v>
      </c>
      <c r="H29" s="5"/>
    </row>
    <row r="30" spans="1:12">
      <c r="A30" t="s">
        <v>70</v>
      </c>
      <c r="B30">
        <v>120</v>
      </c>
      <c r="C30">
        <f>AVERAGE(B29:B30)</f>
        <v>128.5</v>
      </c>
      <c r="D30">
        <v>1</v>
      </c>
      <c r="E30">
        <f>AVERAGE(D29:D30)</f>
        <v>1.5</v>
      </c>
      <c r="F30">
        <f t="shared" si="0"/>
        <v>0.83333333333333337</v>
      </c>
      <c r="G30">
        <f>AVERAGE(F29:F30)</f>
        <v>1.1465936739659368</v>
      </c>
      <c r="H30" s="5">
        <f>100*SUM(D29:D30)/SUM(B29:B30)</f>
        <v>1.1673151750972763</v>
      </c>
      <c r="I30">
        <v>2</v>
      </c>
      <c r="K30">
        <f>AVERAGE(B29:B30)</f>
        <v>128.5</v>
      </c>
      <c r="L30">
        <v>2</v>
      </c>
    </row>
    <row r="31" spans="1:12">
      <c r="H31" s="5"/>
    </row>
    <row r="32" spans="1:12">
      <c r="A32" t="s">
        <v>71</v>
      </c>
      <c r="B32">
        <v>93</v>
      </c>
      <c r="D32">
        <v>4</v>
      </c>
      <c r="F32">
        <f t="shared" si="0"/>
        <v>4.3010752688172049</v>
      </c>
      <c r="H32" s="5"/>
    </row>
    <row r="33" spans="1:12">
      <c r="A33" t="s">
        <v>72</v>
      </c>
      <c r="B33">
        <v>91</v>
      </c>
      <c r="D33">
        <v>2</v>
      </c>
      <c r="F33">
        <f t="shared" si="0"/>
        <v>2.197802197802198</v>
      </c>
      <c r="H33" s="5"/>
    </row>
    <row r="34" spans="1:12">
      <c r="A34" t="s">
        <v>73</v>
      </c>
      <c r="B34">
        <v>121</v>
      </c>
      <c r="D34">
        <v>2</v>
      </c>
      <c r="F34">
        <f t="shared" si="0"/>
        <v>1.6528925619834711</v>
      </c>
      <c r="H34" s="5"/>
    </row>
    <row r="35" spans="1:12">
      <c r="A35" t="s">
        <v>74</v>
      </c>
      <c r="B35">
        <v>112</v>
      </c>
      <c r="D35">
        <v>3</v>
      </c>
      <c r="F35">
        <f t="shared" si="0"/>
        <v>2.6785714285714284</v>
      </c>
      <c r="H35" s="5"/>
    </row>
    <row r="36" spans="1:12">
      <c r="A36" t="s">
        <v>75</v>
      </c>
      <c r="B36">
        <v>98</v>
      </c>
      <c r="C36">
        <f>AVERAGE(B32:B36)</f>
        <v>103</v>
      </c>
      <c r="D36">
        <v>4</v>
      </c>
      <c r="E36">
        <f>AVERAGE(D32:D36)</f>
        <v>3</v>
      </c>
      <c r="F36">
        <f t="shared" si="0"/>
        <v>4.0816326530612246</v>
      </c>
      <c r="G36">
        <f>AVERAGE(F32:F36)</f>
        <v>2.9823948220471053</v>
      </c>
      <c r="H36" s="5">
        <f>100*SUM(D32:D36)/SUM(B32:B36)</f>
        <v>2.912621359223301</v>
      </c>
      <c r="I36">
        <v>5</v>
      </c>
    </row>
    <row r="37" spans="1:12">
      <c r="H37" s="5"/>
    </row>
    <row r="38" spans="1:12">
      <c r="A38" t="s">
        <v>76</v>
      </c>
      <c r="B38">
        <v>156</v>
      </c>
      <c r="D38">
        <v>4</v>
      </c>
      <c r="F38">
        <f t="shared" si="0"/>
        <v>2.5641025641025639</v>
      </c>
      <c r="H38" s="5"/>
    </row>
    <row r="39" spans="1:12">
      <c r="A39" t="s">
        <v>77</v>
      </c>
      <c r="B39">
        <v>102</v>
      </c>
      <c r="C39">
        <f>AVERAGE(B38:B39)</f>
        <v>129</v>
      </c>
      <c r="D39">
        <v>0</v>
      </c>
      <c r="E39">
        <f>AVERAGE(D38:D39)</f>
        <v>2</v>
      </c>
      <c r="F39">
        <f t="shared" si="0"/>
        <v>0</v>
      </c>
      <c r="G39">
        <f>AVERAGE(F38:F39)</f>
        <v>1.2820512820512819</v>
      </c>
      <c r="H39" s="5">
        <f t="shared" ref="H39" si="2">100*SUM(D38:D39)/SUM(B38:B39)</f>
        <v>1.5503875968992249</v>
      </c>
      <c r="I39">
        <v>2</v>
      </c>
      <c r="K39">
        <f>AVERAGE(B32:B39)</f>
        <v>110.42857142857143</v>
      </c>
      <c r="L39">
        <v>7</v>
      </c>
    </row>
    <row r="40" spans="1:12">
      <c r="H40" s="5"/>
    </row>
    <row r="41" spans="1:12">
      <c r="A41" t="s">
        <v>78</v>
      </c>
      <c r="B41">
        <v>144</v>
      </c>
      <c r="D41">
        <v>1</v>
      </c>
      <c r="F41">
        <f t="shared" si="0"/>
        <v>0.69444444444444442</v>
      </c>
      <c r="H41" s="5"/>
    </row>
    <row r="42" spans="1:12">
      <c r="A42" t="s">
        <v>79</v>
      </c>
      <c r="B42">
        <v>139</v>
      </c>
      <c r="D42">
        <v>1</v>
      </c>
      <c r="F42">
        <f t="shared" si="0"/>
        <v>0.71942446043165476</v>
      </c>
      <c r="H42" s="5"/>
    </row>
    <row r="43" spans="1:12">
      <c r="A43" t="s">
        <v>80</v>
      </c>
      <c r="B43">
        <v>142</v>
      </c>
      <c r="D43">
        <v>0</v>
      </c>
      <c r="F43">
        <f t="shared" si="0"/>
        <v>0</v>
      </c>
      <c r="H43" s="5"/>
    </row>
    <row r="44" spans="1:12">
      <c r="A44" t="s">
        <v>81</v>
      </c>
      <c r="B44">
        <v>121</v>
      </c>
      <c r="D44">
        <v>5</v>
      </c>
      <c r="F44">
        <f t="shared" si="0"/>
        <v>4.1322314049586781</v>
      </c>
      <c r="H44" s="5"/>
    </row>
    <row r="45" spans="1:12">
      <c r="A45" t="s">
        <v>82</v>
      </c>
      <c r="B45">
        <v>108</v>
      </c>
      <c r="D45">
        <v>0</v>
      </c>
      <c r="F45">
        <f t="shared" si="0"/>
        <v>0</v>
      </c>
      <c r="H45" s="5"/>
    </row>
    <row r="46" spans="1:12">
      <c r="A46" t="s">
        <v>83</v>
      </c>
      <c r="B46">
        <v>117</v>
      </c>
      <c r="D46">
        <v>3</v>
      </c>
      <c r="F46">
        <f t="shared" si="0"/>
        <v>2.5641025641025639</v>
      </c>
      <c r="H46" s="5"/>
    </row>
    <row r="47" spans="1:12">
      <c r="A47" t="s">
        <v>84</v>
      </c>
      <c r="B47">
        <v>113</v>
      </c>
      <c r="C47">
        <f>AVERAGE(B41:B47)</f>
        <v>126.28571428571429</v>
      </c>
      <c r="D47">
        <v>6</v>
      </c>
      <c r="E47">
        <f>AVERAGE(D41:D47)</f>
        <v>2.2857142857142856</v>
      </c>
      <c r="F47">
        <f t="shared" si="0"/>
        <v>5.3097345132743365</v>
      </c>
      <c r="G47">
        <f>AVERAGE(F41:F47)</f>
        <v>1.9171339124588112</v>
      </c>
      <c r="H47" s="5">
        <f>100*SUM(D41:D47)/SUM(B41:B47)</f>
        <v>1.8099547511312217</v>
      </c>
      <c r="I47">
        <v>7</v>
      </c>
    </row>
    <row r="48" spans="1:12">
      <c r="H48" s="5"/>
    </row>
    <row r="49" spans="1:12">
      <c r="A49" t="s">
        <v>85</v>
      </c>
      <c r="B49">
        <v>126</v>
      </c>
      <c r="D49">
        <v>3</v>
      </c>
      <c r="F49">
        <f t="shared" si="0"/>
        <v>2.3809523809523809</v>
      </c>
      <c r="H49" s="5"/>
    </row>
    <row r="50" spans="1:12">
      <c r="A50" t="s">
        <v>86</v>
      </c>
      <c r="B50">
        <v>92</v>
      </c>
      <c r="D50">
        <v>3</v>
      </c>
      <c r="F50">
        <f t="shared" si="0"/>
        <v>3.2608695652173911</v>
      </c>
      <c r="H50" s="5"/>
    </row>
    <row r="51" spans="1:12">
      <c r="A51" t="s">
        <v>87</v>
      </c>
      <c r="B51">
        <v>98</v>
      </c>
      <c r="D51">
        <v>2</v>
      </c>
      <c r="F51">
        <f t="shared" si="0"/>
        <v>2.0408163265306123</v>
      </c>
      <c r="H51" s="5"/>
    </row>
    <row r="52" spans="1:12">
      <c r="A52" t="s">
        <v>88</v>
      </c>
      <c r="B52">
        <v>155</v>
      </c>
      <c r="C52">
        <f>AVERAGE(B49:B52)</f>
        <v>117.75</v>
      </c>
      <c r="D52">
        <v>2</v>
      </c>
      <c r="E52">
        <f>AVERAGE(D49:D52)</f>
        <v>2.5</v>
      </c>
      <c r="F52">
        <f t="shared" si="0"/>
        <v>1.2903225806451613</v>
      </c>
      <c r="G52">
        <f>AVERAGE(F49:F52)</f>
        <v>2.2432402133363865</v>
      </c>
      <c r="H52" s="5">
        <f>100*SUM(D49:D52)/SUM(B49:B52)</f>
        <v>2.1231422505307855</v>
      </c>
      <c r="I52">
        <v>4</v>
      </c>
      <c r="K52">
        <f>AVERAGE(B41:B52)</f>
        <v>123.18181818181819</v>
      </c>
      <c r="L52">
        <v>11</v>
      </c>
    </row>
    <row r="53" spans="1:12">
      <c r="H53" s="5"/>
    </row>
    <row r="54" spans="1:12">
      <c r="A54" t="s">
        <v>187</v>
      </c>
      <c r="B54">
        <f>COUNT(B2:B52)</f>
        <v>41</v>
      </c>
      <c r="C54">
        <f t="shared" ref="C54:K54" si="3">COUNT(C2:C52)</f>
        <v>11</v>
      </c>
      <c r="D54">
        <f t="shared" si="3"/>
        <v>41</v>
      </c>
      <c r="E54">
        <f t="shared" si="3"/>
        <v>11</v>
      </c>
      <c r="F54">
        <f t="shared" si="3"/>
        <v>41</v>
      </c>
      <c r="G54">
        <f t="shared" si="3"/>
        <v>11</v>
      </c>
      <c r="H54" s="5">
        <f t="shared" si="3"/>
        <v>11</v>
      </c>
      <c r="K54">
        <f t="shared" si="3"/>
        <v>5</v>
      </c>
    </row>
    <row r="55" spans="1:12">
      <c r="A55" t="s">
        <v>176</v>
      </c>
      <c r="B55">
        <f t="shared" ref="B55:K55" si="4">AVERAGE(B2:B52)</f>
        <v>124.19512195121951</v>
      </c>
      <c r="C55">
        <f t="shared" si="4"/>
        <v>118.48961038961038</v>
      </c>
      <c r="D55">
        <f t="shared" si="4"/>
        <v>1.6341463414634145</v>
      </c>
      <c r="E55">
        <f t="shared" si="4"/>
        <v>1.5017316017316018</v>
      </c>
      <c r="F55">
        <f t="shared" si="4"/>
        <v>1.4577931196578919</v>
      </c>
      <c r="G55">
        <f t="shared" si="4"/>
        <v>1.3392555594255278</v>
      </c>
      <c r="H55" s="5">
        <f t="shared" si="4"/>
        <v>1.3306072901609882</v>
      </c>
      <c r="K55">
        <f t="shared" si="4"/>
        <v>124.7638961038961</v>
      </c>
    </row>
    <row r="56" spans="1:12">
      <c r="A56" t="s">
        <v>185</v>
      </c>
      <c r="B56">
        <f>STDEV(B2:B52)</f>
        <v>40.983057177445346</v>
      </c>
      <c r="C56">
        <f t="shared" ref="C56:K56" si="5">STDEV(C2:C52)</f>
        <v>31.479121905724735</v>
      </c>
      <c r="D56">
        <f t="shared" si="5"/>
        <v>1.6241320383665794</v>
      </c>
      <c r="E56">
        <f t="shared" si="5"/>
        <v>0.91679287375410823</v>
      </c>
      <c r="F56">
        <f t="shared" si="5"/>
        <v>1.4587300391043727</v>
      </c>
      <c r="G56">
        <f t="shared" si="5"/>
        <v>0.83431111801649915</v>
      </c>
      <c r="H56" s="5">
        <f t="shared" si="5"/>
        <v>0.81418481826790234</v>
      </c>
      <c r="K56">
        <f t="shared" si="5"/>
        <v>30.204368439490175</v>
      </c>
    </row>
    <row r="57" spans="1:12">
      <c r="A57" t="s">
        <v>186</v>
      </c>
      <c r="B57">
        <f>B56/SQRT(COUNT(B2:B52))</f>
        <v>6.4004782130974771</v>
      </c>
      <c r="C57">
        <f>C56/SQRT(COUNT(C2:C52))</f>
        <v>9.4913123719223975</v>
      </c>
      <c r="D57">
        <f t="shared" ref="D57:K57" si="6">D56/SQRT(COUNT(D2:D52))</f>
        <v>0.2536468102355186</v>
      </c>
      <c r="E57">
        <f t="shared" si="6"/>
        <v>0.27642345206491309</v>
      </c>
      <c r="F57">
        <f t="shared" si="6"/>
        <v>0.22781535778684334</v>
      </c>
      <c r="G57">
        <f t="shared" si="6"/>
        <v>0.25155426698933187</v>
      </c>
      <c r="H57" s="5">
        <f t="shared" si="6"/>
        <v>0.24548595929075737</v>
      </c>
      <c r="K57">
        <f t="shared" si="6"/>
        <v>13.507804209629855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C2F0-E40A-4634-A068-7C8CD9939549}">
  <dimension ref="A1:L81"/>
  <sheetViews>
    <sheetView workbookViewId="0">
      <selection activeCell="P37" sqref="P37"/>
    </sheetView>
  </sheetViews>
  <sheetFormatPr baseColWidth="10" defaultColWidth="9.140625" defaultRowHeight="15"/>
  <cols>
    <col min="1" max="1" width="23.140625" customWidth="1"/>
    <col min="2" max="3" width="16.5703125" customWidth="1"/>
    <col min="4" max="5" width="15.5703125" customWidth="1"/>
    <col min="8" max="8" width="12.7109375" customWidth="1"/>
    <col min="11" max="11" width="19.85546875" customWidth="1"/>
  </cols>
  <sheetData>
    <row r="1" spans="1:12">
      <c r="A1" t="s">
        <v>0</v>
      </c>
      <c r="B1" t="s">
        <v>1</v>
      </c>
      <c r="C1" t="s">
        <v>178</v>
      </c>
      <c r="D1" t="s">
        <v>2</v>
      </c>
      <c r="E1" t="s">
        <v>179</v>
      </c>
      <c r="F1" t="s">
        <v>3</v>
      </c>
      <c r="G1" t="s">
        <v>4</v>
      </c>
      <c r="H1" s="5" t="s">
        <v>184</v>
      </c>
      <c r="I1" t="s">
        <v>243</v>
      </c>
      <c r="K1" t="s">
        <v>195</v>
      </c>
      <c r="L1" t="s">
        <v>243</v>
      </c>
    </row>
    <row r="2" spans="1:12">
      <c r="A2" t="s">
        <v>308</v>
      </c>
      <c r="B2">
        <v>157</v>
      </c>
      <c r="D2">
        <v>3</v>
      </c>
      <c r="F2">
        <f>D2/B2*100</f>
        <v>1.910828025477707</v>
      </c>
      <c r="H2" s="5"/>
    </row>
    <row r="3" spans="1:12">
      <c r="A3" t="s">
        <v>307</v>
      </c>
      <c r="B3">
        <v>109</v>
      </c>
      <c r="D3">
        <v>4</v>
      </c>
      <c r="F3">
        <f t="shared" ref="F3:F48" si="0">D3/B3*100</f>
        <v>3.669724770642202</v>
      </c>
      <c r="H3" s="5"/>
    </row>
    <row r="4" spans="1:12">
      <c r="A4" t="s">
        <v>306</v>
      </c>
      <c r="B4">
        <v>95</v>
      </c>
      <c r="D4">
        <v>2</v>
      </c>
      <c r="F4">
        <f t="shared" si="0"/>
        <v>2.1052631578947367</v>
      </c>
      <c r="H4" s="5"/>
    </row>
    <row r="5" spans="1:12">
      <c r="A5" t="s">
        <v>305</v>
      </c>
      <c r="B5">
        <v>158</v>
      </c>
      <c r="D5">
        <v>3</v>
      </c>
      <c r="F5">
        <f t="shared" si="0"/>
        <v>1.89873417721519</v>
      </c>
      <c r="H5" s="5"/>
    </row>
    <row r="6" spans="1:12">
      <c r="A6" s="15" t="s">
        <v>304</v>
      </c>
      <c r="B6" s="4">
        <v>151</v>
      </c>
      <c r="C6">
        <f>AVERAGE(B2:B6)</f>
        <v>134</v>
      </c>
      <c r="D6" s="4">
        <v>3</v>
      </c>
      <c r="E6">
        <f>AVERAGE(D2:D6)</f>
        <v>3</v>
      </c>
      <c r="F6">
        <f t="shared" si="0"/>
        <v>1.9867549668874174</v>
      </c>
      <c r="G6">
        <f>AVERAGE(F2:F6)</f>
        <v>2.3142610196234505</v>
      </c>
      <c r="H6" s="5">
        <f>100*SUM(D2:D6)/SUM(B2:B6)</f>
        <v>2.2388059701492535</v>
      </c>
      <c r="I6">
        <v>5</v>
      </c>
    </row>
    <row r="7" spans="1:12">
      <c r="H7" s="5"/>
    </row>
    <row r="8" spans="1:12">
      <c r="A8" t="s">
        <v>303</v>
      </c>
      <c r="B8">
        <v>99</v>
      </c>
      <c r="D8">
        <v>2</v>
      </c>
      <c r="F8">
        <f t="shared" si="0"/>
        <v>2.0202020202020203</v>
      </c>
      <c r="H8" s="5"/>
    </row>
    <row r="9" spans="1:12">
      <c r="A9" t="s">
        <v>302</v>
      </c>
      <c r="B9">
        <v>138</v>
      </c>
      <c r="D9">
        <v>4</v>
      </c>
      <c r="F9">
        <f t="shared" si="0"/>
        <v>2.8985507246376812</v>
      </c>
      <c r="H9" s="5"/>
    </row>
    <row r="10" spans="1:12">
      <c r="A10" t="s">
        <v>301</v>
      </c>
      <c r="B10">
        <v>76</v>
      </c>
      <c r="D10">
        <v>3</v>
      </c>
      <c r="F10">
        <f t="shared" si="0"/>
        <v>3.9473684210526314</v>
      </c>
      <c r="H10" s="5"/>
    </row>
    <row r="11" spans="1:12">
      <c r="A11" t="s">
        <v>300</v>
      </c>
      <c r="B11">
        <v>73</v>
      </c>
      <c r="C11">
        <f>AVERAGE(B8:B11)</f>
        <v>96.5</v>
      </c>
      <c r="D11">
        <v>4</v>
      </c>
      <c r="E11">
        <f>AVERAGE(D8:D11)</f>
        <v>3.25</v>
      </c>
      <c r="F11">
        <f>D11/B11*100</f>
        <v>5.4794520547945202</v>
      </c>
      <c r="G11">
        <f>AVERAGE(F8:F11)</f>
        <v>3.586393305171713</v>
      </c>
      <c r="H11" s="5">
        <f>100*SUM(D8:D11)/SUM(B8:B11)</f>
        <v>3.3678756476683938</v>
      </c>
      <c r="I11">
        <v>4</v>
      </c>
      <c r="K11">
        <f>AVERAGE(B2:B11)</f>
        <v>117.33333333333333</v>
      </c>
      <c r="L11">
        <v>9</v>
      </c>
    </row>
    <row r="12" spans="1:12">
      <c r="H12" s="5"/>
    </row>
    <row r="13" spans="1:12">
      <c r="A13" s="1" t="s">
        <v>299</v>
      </c>
      <c r="B13">
        <v>101</v>
      </c>
      <c r="D13">
        <v>1</v>
      </c>
      <c r="F13">
        <f t="shared" si="0"/>
        <v>0.99009900990099009</v>
      </c>
      <c r="H13" s="5"/>
    </row>
    <row r="14" spans="1:12">
      <c r="A14" t="s">
        <v>298</v>
      </c>
      <c r="B14">
        <v>123</v>
      </c>
      <c r="D14">
        <v>2</v>
      </c>
      <c r="F14">
        <f t="shared" si="0"/>
        <v>1.6260162601626018</v>
      </c>
      <c r="H14" s="5"/>
    </row>
    <row r="15" spans="1:12">
      <c r="A15" t="s">
        <v>297</v>
      </c>
      <c r="B15">
        <v>92</v>
      </c>
      <c r="D15">
        <v>2</v>
      </c>
      <c r="F15">
        <f t="shared" si="0"/>
        <v>2.1739130434782608</v>
      </c>
      <c r="H15" s="5"/>
    </row>
    <row r="16" spans="1:12">
      <c r="A16" t="s">
        <v>296</v>
      </c>
      <c r="B16">
        <v>81</v>
      </c>
      <c r="D16">
        <v>2</v>
      </c>
      <c r="F16">
        <f t="shared" si="0"/>
        <v>2.4691358024691357</v>
      </c>
      <c r="H16" s="5"/>
    </row>
    <row r="17" spans="1:12">
      <c r="A17" t="s">
        <v>295</v>
      </c>
      <c r="B17">
        <v>89</v>
      </c>
      <c r="D17">
        <v>1</v>
      </c>
      <c r="F17">
        <f t="shared" si="0"/>
        <v>1.1235955056179776</v>
      </c>
      <c r="H17" s="5"/>
    </row>
    <row r="18" spans="1:12">
      <c r="A18" t="s">
        <v>294</v>
      </c>
      <c r="B18">
        <v>80</v>
      </c>
      <c r="D18">
        <v>0</v>
      </c>
      <c r="F18">
        <f t="shared" si="0"/>
        <v>0</v>
      </c>
      <c r="H18" s="5"/>
    </row>
    <row r="19" spans="1:12">
      <c r="A19" t="s">
        <v>293</v>
      </c>
      <c r="B19">
        <v>87</v>
      </c>
      <c r="D19">
        <v>3</v>
      </c>
      <c r="F19">
        <f t="shared" si="0"/>
        <v>3.4482758620689653</v>
      </c>
      <c r="H19" s="5"/>
    </row>
    <row r="20" spans="1:12">
      <c r="A20" t="s">
        <v>292</v>
      </c>
      <c r="B20">
        <v>112</v>
      </c>
      <c r="C20">
        <f>AVERAGE(B13:B20)</f>
        <v>95.625</v>
      </c>
      <c r="D20">
        <v>2</v>
      </c>
      <c r="E20">
        <f>AVERAGE(D13:D20)</f>
        <v>1.625</v>
      </c>
      <c r="F20">
        <f t="shared" si="0"/>
        <v>1.7857142857142856</v>
      </c>
      <c r="G20">
        <f>AVERAGE(F13:F20)</f>
        <v>1.702093721176527</v>
      </c>
      <c r="H20" s="5">
        <f>100*SUM(D13:D20)/SUM(B13:B20)</f>
        <v>1.6993464052287581</v>
      </c>
      <c r="I20">
        <v>8</v>
      </c>
    </row>
    <row r="21" spans="1:12">
      <c r="H21" s="5"/>
    </row>
    <row r="22" spans="1:12">
      <c r="A22" t="s">
        <v>291</v>
      </c>
      <c r="B22">
        <v>78</v>
      </c>
      <c r="D22">
        <v>0</v>
      </c>
      <c r="F22">
        <f t="shared" si="0"/>
        <v>0</v>
      </c>
      <c r="H22" s="5"/>
    </row>
    <row r="23" spans="1:12">
      <c r="A23" t="s">
        <v>290</v>
      </c>
      <c r="B23">
        <v>91</v>
      </c>
      <c r="D23">
        <v>2</v>
      </c>
      <c r="F23">
        <f t="shared" si="0"/>
        <v>2.197802197802198</v>
      </c>
      <c r="H23" s="5"/>
    </row>
    <row r="24" spans="1:12">
      <c r="A24" t="s">
        <v>289</v>
      </c>
      <c r="B24">
        <v>94</v>
      </c>
      <c r="D24">
        <v>1</v>
      </c>
      <c r="F24">
        <f t="shared" si="0"/>
        <v>1.0638297872340425</v>
      </c>
      <c r="H24" s="5"/>
    </row>
    <row r="25" spans="1:12">
      <c r="A25" t="s">
        <v>288</v>
      </c>
      <c r="B25">
        <v>91</v>
      </c>
      <c r="C25">
        <f>AVERAGE(B22:B25)</f>
        <v>88.5</v>
      </c>
      <c r="D25">
        <v>0</v>
      </c>
      <c r="E25">
        <f>AVERAGE(D22:D25)</f>
        <v>0.75</v>
      </c>
      <c r="F25">
        <f t="shared" si="0"/>
        <v>0</v>
      </c>
      <c r="G25">
        <f>AVERAGE(F22:F25)</f>
        <v>0.81540799625906013</v>
      </c>
      <c r="H25" s="5">
        <f>100*SUM(D22:D25)/SUM(B22:B25)</f>
        <v>0.84745762711864403</v>
      </c>
      <c r="I25">
        <v>4</v>
      </c>
      <c r="K25">
        <f>AVERAGE(B13:B25)</f>
        <v>93.25</v>
      </c>
      <c r="L25">
        <v>12</v>
      </c>
    </row>
    <row r="26" spans="1:12">
      <c r="H26" s="5"/>
    </row>
    <row r="27" spans="1:12">
      <c r="A27" t="s">
        <v>287</v>
      </c>
      <c r="B27">
        <v>160</v>
      </c>
      <c r="D27">
        <v>2</v>
      </c>
      <c r="F27">
        <f t="shared" si="0"/>
        <v>1.25</v>
      </c>
      <c r="H27" s="5"/>
    </row>
    <row r="28" spans="1:12">
      <c r="A28" t="s">
        <v>286</v>
      </c>
      <c r="B28">
        <v>132</v>
      </c>
      <c r="D28">
        <v>3</v>
      </c>
      <c r="F28">
        <f t="shared" si="0"/>
        <v>2.2727272727272729</v>
      </c>
      <c r="H28" s="5"/>
    </row>
    <row r="29" spans="1:12">
      <c r="A29" t="s">
        <v>285</v>
      </c>
      <c r="B29">
        <v>103</v>
      </c>
      <c r="D29">
        <v>2</v>
      </c>
      <c r="F29">
        <f t="shared" si="0"/>
        <v>1.9417475728155338</v>
      </c>
      <c r="H29" s="5"/>
    </row>
    <row r="30" spans="1:12">
      <c r="A30" t="s">
        <v>284</v>
      </c>
      <c r="B30">
        <v>101</v>
      </c>
      <c r="D30">
        <v>2</v>
      </c>
      <c r="F30">
        <f t="shared" si="0"/>
        <v>1.9801980198019802</v>
      </c>
      <c r="H30" s="5"/>
    </row>
    <row r="31" spans="1:12">
      <c r="A31" t="s">
        <v>283</v>
      </c>
      <c r="B31">
        <v>111</v>
      </c>
      <c r="D31">
        <v>3</v>
      </c>
      <c r="F31">
        <f t="shared" si="0"/>
        <v>2.7027027027027026</v>
      </c>
      <c r="H31" s="5"/>
    </row>
    <row r="32" spans="1:12">
      <c r="A32" t="s">
        <v>282</v>
      </c>
      <c r="B32">
        <v>149</v>
      </c>
      <c r="D32">
        <v>3</v>
      </c>
      <c r="F32">
        <f t="shared" si="0"/>
        <v>2.0134228187919461</v>
      </c>
      <c r="H32" s="5"/>
    </row>
    <row r="33" spans="1:12">
      <c r="A33" t="s">
        <v>281</v>
      </c>
      <c r="B33">
        <v>119</v>
      </c>
      <c r="D33">
        <v>5</v>
      </c>
      <c r="F33">
        <f t="shared" si="0"/>
        <v>4.2016806722689077</v>
      </c>
      <c r="H33" s="5"/>
    </row>
    <row r="34" spans="1:12">
      <c r="A34" t="s">
        <v>280</v>
      </c>
      <c r="B34">
        <v>100</v>
      </c>
      <c r="C34">
        <f>AVERAGE(B27:B34)</f>
        <v>121.875</v>
      </c>
      <c r="D34">
        <v>5</v>
      </c>
      <c r="E34">
        <f>AVERAGE(D27:D34)</f>
        <v>3.125</v>
      </c>
      <c r="F34">
        <f t="shared" si="0"/>
        <v>5</v>
      </c>
      <c r="G34">
        <f>AVERAGE(F27:F34)</f>
        <v>2.6703098823885432</v>
      </c>
      <c r="H34" s="5">
        <f>100*SUM(D27:D34)/SUM(B27:B34)</f>
        <v>2.5641025641025643</v>
      </c>
      <c r="I34">
        <v>8</v>
      </c>
    </row>
    <row r="35" spans="1:12">
      <c r="H35" s="5"/>
    </row>
    <row r="36" spans="1:12">
      <c r="A36" t="s">
        <v>279</v>
      </c>
      <c r="B36">
        <v>118</v>
      </c>
      <c r="D36">
        <v>2</v>
      </c>
      <c r="F36">
        <f t="shared" si="0"/>
        <v>1.6949152542372881</v>
      </c>
      <c r="H36" s="5"/>
    </row>
    <row r="37" spans="1:12">
      <c r="A37" t="s">
        <v>278</v>
      </c>
      <c r="B37">
        <v>121</v>
      </c>
      <c r="D37">
        <v>2</v>
      </c>
      <c r="F37">
        <f t="shared" si="0"/>
        <v>1.6528925619834711</v>
      </c>
      <c r="H37" s="5"/>
    </row>
    <row r="38" spans="1:12">
      <c r="A38" t="s">
        <v>277</v>
      </c>
      <c r="B38">
        <v>141</v>
      </c>
      <c r="D38">
        <v>5</v>
      </c>
      <c r="F38">
        <f t="shared" si="0"/>
        <v>3.5460992907801421</v>
      </c>
      <c r="H38" s="5"/>
    </row>
    <row r="39" spans="1:12">
      <c r="A39" t="s">
        <v>276</v>
      </c>
      <c r="B39">
        <v>120</v>
      </c>
      <c r="D39">
        <v>4</v>
      </c>
      <c r="F39">
        <f t="shared" si="0"/>
        <v>3.3333333333333335</v>
      </c>
      <c r="H39" s="5"/>
    </row>
    <row r="40" spans="1:12">
      <c r="A40" t="s">
        <v>275</v>
      </c>
      <c r="B40">
        <v>109</v>
      </c>
      <c r="D40">
        <v>4</v>
      </c>
      <c r="F40">
        <f t="shared" si="0"/>
        <v>3.669724770642202</v>
      </c>
      <c r="H40" s="5"/>
    </row>
    <row r="41" spans="1:12">
      <c r="A41" t="s">
        <v>274</v>
      </c>
      <c r="B41">
        <v>113</v>
      </c>
      <c r="D41">
        <v>3</v>
      </c>
      <c r="F41">
        <f t="shared" si="0"/>
        <v>2.6548672566371683</v>
      </c>
      <c r="H41" s="5"/>
    </row>
    <row r="42" spans="1:12">
      <c r="A42" t="s">
        <v>273</v>
      </c>
      <c r="B42">
        <v>116</v>
      </c>
      <c r="C42">
        <f>AVERAGE(B36:B42)</f>
        <v>119.71428571428571</v>
      </c>
      <c r="D42">
        <v>5</v>
      </c>
      <c r="E42">
        <f>AVERAGE(D36:D42)</f>
        <v>3.5714285714285716</v>
      </c>
      <c r="F42">
        <f t="shared" si="0"/>
        <v>4.3103448275862073</v>
      </c>
      <c r="G42">
        <f>AVERAGE(F36:F42)</f>
        <v>2.9803110421714014</v>
      </c>
      <c r="H42" s="5">
        <f>100*SUM(D36:D42)/SUM(B36:B42)</f>
        <v>2.9832935560859188</v>
      </c>
      <c r="I42">
        <v>7</v>
      </c>
      <c r="K42">
        <f>AVERAGE(B27:B42)</f>
        <v>120.86666666666666</v>
      </c>
      <c r="L42">
        <v>15</v>
      </c>
    </row>
    <row r="43" spans="1:12">
      <c r="H43" s="5"/>
    </row>
    <row r="44" spans="1:12">
      <c r="A44" t="s">
        <v>272</v>
      </c>
      <c r="B44">
        <v>99</v>
      </c>
      <c r="D44">
        <v>1</v>
      </c>
      <c r="F44">
        <f t="shared" si="0"/>
        <v>1.0101010101010102</v>
      </c>
      <c r="H44" s="5"/>
    </row>
    <row r="45" spans="1:12">
      <c r="A45" t="s">
        <v>271</v>
      </c>
      <c r="B45">
        <v>153</v>
      </c>
      <c r="D45">
        <v>3</v>
      </c>
      <c r="F45">
        <f t="shared" si="0"/>
        <v>1.9607843137254901</v>
      </c>
      <c r="H45" s="5"/>
    </row>
    <row r="46" spans="1:12">
      <c r="A46" t="s">
        <v>270</v>
      </c>
      <c r="B46">
        <v>166</v>
      </c>
      <c r="D46">
        <v>4</v>
      </c>
      <c r="F46">
        <f t="shared" si="0"/>
        <v>2.4096385542168677</v>
      </c>
      <c r="H46" s="5"/>
    </row>
    <row r="47" spans="1:12">
      <c r="A47" t="s">
        <v>269</v>
      </c>
      <c r="B47">
        <v>148</v>
      </c>
      <c r="D47">
        <v>4</v>
      </c>
      <c r="F47">
        <f t="shared" si="0"/>
        <v>2.7027027027027026</v>
      </c>
      <c r="H47" s="5"/>
    </row>
    <row r="48" spans="1:12">
      <c r="A48" t="s">
        <v>268</v>
      </c>
      <c r="B48">
        <v>127</v>
      </c>
      <c r="C48">
        <f>AVERAGE(B44:B48)</f>
        <v>138.6</v>
      </c>
      <c r="D48">
        <v>3</v>
      </c>
      <c r="E48">
        <f>AVERAGE(D44:D48)</f>
        <v>3</v>
      </c>
      <c r="F48">
        <f t="shared" si="0"/>
        <v>2.3622047244094486</v>
      </c>
      <c r="G48">
        <f>AVERAGE(F44:F48)</f>
        <v>2.0890862610311038</v>
      </c>
      <c r="H48" s="5">
        <f>100*SUM(D44:D48)/SUM(B44:B48)</f>
        <v>2.1645021645021645</v>
      </c>
      <c r="I48">
        <v>5</v>
      </c>
      <c r="K48">
        <f>AVERAGE(B44:B48)</f>
        <v>138.6</v>
      </c>
      <c r="L48">
        <v>5</v>
      </c>
    </row>
    <row r="49" spans="1:12">
      <c r="H49" s="5"/>
    </row>
    <row r="50" spans="1:12">
      <c r="A50" t="s">
        <v>267</v>
      </c>
      <c r="B50">
        <v>255</v>
      </c>
      <c r="D50">
        <v>4</v>
      </c>
      <c r="F50">
        <f t="shared" ref="F50:F51" si="1">D50/B50*100</f>
        <v>1.5686274509803921</v>
      </c>
      <c r="H50" s="5"/>
    </row>
    <row r="51" spans="1:12">
      <c r="A51" t="s">
        <v>266</v>
      </c>
      <c r="B51">
        <v>228</v>
      </c>
      <c r="C51">
        <f>AVERAGE(B50:B51)</f>
        <v>241.5</v>
      </c>
      <c r="D51">
        <v>7</v>
      </c>
      <c r="E51">
        <f>AVERAGE(D50:D51)</f>
        <v>5.5</v>
      </c>
      <c r="F51">
        <f t="shared" si="1"/>
        <v>3.070175438596491</v>
      </c>
      <c r="G51">
        <f>AVERAGE(F50:F51)</f>
        <v>2.3194014447884417</v>
      </c>
      <c r="H51" s="5">
        <f>100*SUM(D50:D51)/SUM(B50:B51)</f>
        <v>2.2774327122153211</v>
      </c>
      <c r="I51">
        <v>2</v>
      </c>
      <c r="K51">
        <f>AVERAGE(B50:B51)</f>
        <v>241.5</v>
      </c>
      <c r="L51">
        <v>2</v>
      </c>
    </row>
    <row r="52" spans="1:12">
      <c r="H52" s="5"/>
    </row>
    <row r="53" spans="1:12">
      <c r="A53" t="s">
        <v>265</v>
      </c>
      <c r="B53">
        <v>137</v>
      </c>
      <c r="D53">
        <v>2</v>
      </c>
      <c r="F53">
        <f t="shared" ref="F53:F54" si="2">D53/B53*100</f>
        <v>1.4598540145985401</v>
      </c>
      <c r="H53" s="5"/>
    </row>
    <row r="54" spans="1:12">
      <c r="A54" t="s">
        <v>264</v>
      </c>
      <c r="B54">
        <v>151</v>
      </c>
      <c r="C54">
        <f>AVERAGE(B53:B54)</f>
        <v>144</v>
      </c>
      <c r="D54">
        <v>3</v>
      </c>
      <c r="E54">
        <f>AVERAGE(D53:D54)</f>
        <v>2.5</v>
      </c>
      <c r="F54">
        <f t="shared" si="2"/>
        <v>1.9867549668874174</v>
      </c>
      <c r="G54">
        <f>AVERAGE(F53:F54)</f>
        <v>1.7233044907429789</v>
      </c>
      <c r="H54" s="5">
        <f t="shared" ref="H54" si="3">100*SUM(D53:D54)/SUM(B53:B54)</f>
        <v>1.7361111111111112</v>
      </c>
      <c r="I54">
        <v>2</v>
      </c>
      <c r="K54">
        <f>AVERAGE(B53:B54)</f>
        <v>144</v>
      </c>
      <c r="L54">
        <v>2</v>
      </c>
    </row>
    <row r="55" spans="1:12">
      <c r="H55" s="5"/>
    </row>
    <row r="56" spans="1:12">
      <c r="A56" s="15" t="s">
        <v>247</v>
      </c>
      <c r="B56">
        <v>96</v>
      </c>
      <c r="D56">
        <v>5</v>
      </c>
      <c r="F56">
        <f t="shared" ref="F56:F59" si="4">D56/B56*100</f>
        <v>5.2083333333333339</v>
      </c>
      <c r="H56" s="5"/>
    </row>
    <row r="57" spans="1:12">
      <c r="A57" s="15" t="s">
        <v>248</v>
      </c>
      <c r="B57">
        <v>152</v>
      </c>
      <c r="D57">
        <v>4</v>
      </c>
      <c r="F57">
        <f t="shared" si="4"/>
        <v>2.6315789473684208</v>
      </c>
      <c r="H57" s="5"/>
    </row>
    <row r="58" spans="1:12">
      <c r="A58" s="15" t="s">
        <v>249</v>
      </c>
      <c r="B58">
        <v>152</v>
      </c>
      <c r="D58">
        <v>3</v>
      </c>
      <c r="F58">
        <f t="shared" si="4"/>
        <v>1.9736842105263157</v>
      </c>
      <c r="H58" s="5"/>
    </row>
    <row r="59" spans="1:12">
      <c r="A59" s="15" t="s">
        <v>250</v>
      </c>
      <c r="B59">
        <v>156</v>
      </c>
      <c r="C59">
        <f>AVERAGE(B56:B59)</f>
        <v>139</v>
      </c>
      <c r="D59">
        <v>7</v>
      </c>
      <c r="E59">
        <f>AVERAGE(D56:D59)</f>
        <v>4.75</v>
      </c>
      <c r="F59">
        <f t="shared" si="4"/>
        <v>4.4871794871794872</v>
      </c>
      <c r="G59">
        <f>AVERAGE(F56:F59)</f>
        <v>3.5751939946018894</v>
      </c>
      <c r="H59" s="5">
        <f>100*SUM(D56:D59)/SUM(B56:B59)</f>
        <v>3.4172661870503598</v>
      </c>
      <c r="I59">
        <v>4</v>
      </c>
    </row>
    <row r="60" spans="1:12">
      <c r="H60" s="5"/>
    </row>
    <row r="61" spans="1:12">
      <c r="A61" s="15" t="s">
        <v>251</v>
      </c>
      <c r="B61">
        <v>149</v>
      </c>
      <c r="D61">
        <v>4</v>
      </c>
      <c r="F61">
        <f t="shared" ref="F61:F63" si="5">D61/B61*100</f>
        <v>2.6845637583892619</v>
      </c>
      <c r="H61" s="5"/>
    </row>
    <row r="62" spans="1:12">
      <c r="A62" s="15" t="s">
        <v>252</v>
      </c>
      <c r="B62">
        <v>158</v>
      </c>
      <c r="D62">
        <v>4</v>
      </c>
      <c r="F62">
        <f t="shared" si="5"/>
        <v>2.5316455696202533</v>
      </c>
      <c r="H62" s="5"/>
    </row>
    <row r="63" spans="1:12">
      <c r="A63" s="15" t="s">
        <v>253</v>
      </c>
      <c r="B63">
        <v>141</v>
      </c>
      <c r="C63">
        <f>AVERAGE(B61:B63)</f>
        <v>149.33333333333334</v>
      </c>
      <c r="D63">
        <v>7</v>
      </c>
      <c r="E63">
        <f>AVERAGE(D61:D63)</f>
        <v>5</v>
      </c>
      <c r="F63">
        <f t="shared" si="5"/>
        <v>4.9645390070921991</v>
      </c>
      <c r="G63">
        <f>AVERAGE(F61:F63)</f>
        <v>3.3935827783672381</v>
      </c>
      <c r="H63" s="5">
        <f>100*SUM(D61:D63)/SUM(B61:B63)</f>
        <v>3.3482142857142856</v>
      </c>
      <c r="I63">
        <v>3</v>
      </c>
    </row>
    <row r="64" spans="1:12">
      <c r="H64" s="5"/>
    </row>
    <row r="65" spans="1:12">
      <c r="A65" s="15" t="s">
        <v>254</v>
      </c>
      <c r="B65">
        <v>126</v>
      </c>
      <c r="D65">
        <v>4</v>
      </c>
      <c r="F65">
        <f t="shared" ref="F65:F67" si="6">D65/B65*100</f>
        <v>3.1746031746031744</v>
      </c>
      <c r="H65" s="5"/>
    </row>
    <row r="66" spans="1:12">
      <c r="A66" s="15" t="s">
        <v>255</v>
      </c>
      <c r="B66">
        <v>112</v>
      </c>
      <c r="D66">
        <v>3</v>
      </c>
      <c r="F66">
        <f t="shared" si="6"/>
        <v>2.6785714285714284</v>
      </c>
      <c r="H66" s="5"/>
    </row>
    <row r="67" spans="1:12">
      <c r="A67" s="15" t="s">
        <v>256</v>
      </c>
      <c r="B67">
        <v>98</v>
      </c>
      <c r="C67">
        <f>AVERAGE(B65:B67)</f>
        <v>112</v>
      </c>
      <c r="D67">
        <v>2</v>
      </c>
      <c r="E67">
        <f>AVERAGE(D65:D67)</f>
        <v>3</v>
      </c>
      <c r="F67">
        <f t="shared" si="6"/>
        <v>2.0408163265306123</v>
      </c>
      <c r="G67">
        <f>AVERAGE(F65:F67)</f>
        <v>2.6313303099017382</v>
      </c>
      <c r="H67" s="5">
        <f t="shared" ref="H67" si="7">100*SUM(D65:D67)/SUM(B65:B67)</f>
        <v>2.6785714285714284</v>
      </c>
      <c r="I67">
        <v>3</v>
      </c>
      <c r="K67">
        <f>AVERAGE(B56:B67)</f>
        <v>134</v>
      </c>
      <c r="L67">
        <v>10</v>
      </c>
    </row>
    <row r="68" spans="1:12">
      <c r="H68" s="5"/>
    </row>
    <row r="69" spans="1:12">
      <c r="A69" s="15" t="s">
        <v>257</v>
      </c>
      <c r="B69">
        <v>134</v>
      </c>
      <c r="D69">
        <v>4</v>
      </c>
      <c r="F69">
        <f t="shared" ref="F69:F71" si="8">D69/B69*100</f>
        <v>2.9850746268656714</v>
      </c>
      <c r="H69" s="5"/>
    </row>
    <row r="70" spans="1:12">
      <c r="A70" s="15" t="s">
        <v>258</v>
      </c>
      <c r="B70">
        <v>119</v>
      </c>
      <c r="D70">
        <v>6</v>
      </c>
      <c r="F70">
        <f t="shared" si="8"/>
        <v>5.0420168067226889</v>
      </c>
      <c r="H70" s="5"/>
    </row>
    <row r="71" spans="1:12">
      <c r="A71" s="15" t="s">
        <v>259</v>
      </c>
      <c r="B71">
        <v>159</v>
      </c>
      <c r="C71">
        <f>AVERAGE(B69:B71)</f>
        <v>137.33333333333334</v>
      </c>
      <c r="D71">
        <v>4</v>
      </c>
      <c r="E71">
        <f>AVERAGE(D69:D71)</f>
        <v>4.666666666666667</v>
      </c>
      <c r="F71">
        <f t="shared" si="8"/>
        <v>2.5157232704402519</v>
      </c>
      <c r="G71">
        <f>AVERAGE(F69:F71)</f>
        <v>3.5142715680095371</v>
      </c>
      <c r="H71" s="5">
        <f>100*SUM(D69:D71)/SUM(B69:B71)</f>
        <v>3.3980582524271843</v>
      </c>
      <c r="I71">
        <v>3</v>
      </c>
    </row>
    <row r="72" spans="1:12">
      <c r="H72" s="5"/>
    </row>
    <row r="73" spans="1:12">
      <c r="A73" s="15" t="s">
        <v>260</v>
      </c>
      <c r="B73">
        <v>125</v>
      </c>
      <c r="D73">
        <v>3</v>
      </c>
      <c r="F73">
        <f t="shared" ref="F73:F76" si="9">D73/B73*100</f>
        <v>2.4</v>
      </c>
      <c r="H73" s="5"/>
    </row>
    <row r="74" spans="1:12">
      <c r="A74" s="15" t="s">
        <v>261</v>
      </c>
      <c r="B74">
        <v>151</v>
      </c>
      <c r="D74">
        <v>4</v>
      </c>
      <c r="F74">
        <f t="shared" si="9"/>
        <v>2.6490066225165565</v>
      </c>
      <c r="H74" s="5"/>
    </row>
    <row r="75" spans="1:12">
      <c r="A75" s="15" t="s">
        <v>262</v>
      </c>
      <c r="B75">
        <v>104</v>
      </c>
      <c r="D75">
        <v>2</v>
      </c>
      <c r="F75">
        <f t="shared" si="9"/>
        <v>1.9230769230769231</v>
      </c>
      <c r="H75" s="5"/>
    </row>
    <row r="76" spans="1:12">
      <c r="A76" s="15" t="s">
        <v>263</v>
      </c>
      <c r="B76">
        <v>94</v>
      </c>
      <c r="C76">
        <f>AVERAGE(B73:B76)</f>
        <v>118.5</v>
      </c>
      <c r="D76">
        <v>3</v>
      </c>
      <c r="E76">
        <f>AVERAGE(D73:D76)</f>
        <v>3</v>
      </c>
      <c r="F76">
        <f t="shared" si="9"/>
        <v>3.1914893617021276</v>
      </c>
      <c r="G76">
        <f>AVERAGE(F73:F76)</f>
        <v>2.5408932268239015</v>
      </c>
      <c r="H76" s="5">
        <f>100*SUM(D73:D76)/SUM(B73:B76)</f>
        <v>2.5316455696202533</v>
      </c>
      <c r="I76">
        <v>4</v>
      </c>
      <c r="K76">
        <f>AVERAGE(B69:B76)</f>
        <v>126.57142857142857</v>
      </c>
      <c r="L76">
        <v>7</v>
      </c>
    </row>
    <row r="77" spans="1:12">
      <c r="H77" s="5"/>
    </row>
    <row r="78" spans="1:12">
      <c r="A78" s="4" t="s">
        <v>187</v>
      </c>
      <c r="B78">
        <f t="shared" ref="B78:H78" si="10">COUNT(B2:B76)</f>
        <v>62</v>
      </c>
      <c r="C78">
        <f t="shared" si="10"/>
        <v>14</v>
      </c>
      <c r="D78">
        <f t="shared" si="10"/>
        <v>62</v>
      </c>
      <c r="E78">
        <f t="shared" si="10"/>
        <v>14</v>
      </c>
      <c r="F78">
        <f t="shared" si="10"/>
        <v>62</v>
      </c>
      <c r="G78">
        <f t="shared" si="10"/>
        <v>14</v>
      </c>
      <c r="H78" s="5">
        <f t="shared" si="10"/>
        <v>14</v>
      </c>
      <c r="K78">
        <f>COUNT(K2:K76)</f>
        <v>8</v>
      </c>
    </row>
    <row r="79" spans="1:12">
      <c r="A79" s="3" t="s">
        <v>176</v>
      </c>
      <c r="B79">
        <f t="shared" ref="B79:H79" si="11">AVERAGE(B2:B76)</f>
        <v>123.83870967741936</v>
      </c>
      <c r="C79">
        <f t="shared" si="11"/>
        <v>131.17721088435374</v>
      </c>
      <c r="D79">
        <f t="shared" si="11"/>
        <v>3.129032258064516</v>
      </c>
      <c r="E79">
        <f t="shared" si="11"/>
        <v>3.3384353741496597</v>
      </c>
      <c r="F79">
        <f t="shared" si="11"/>
        <v>2.526333265456739</v>
      </c>
      <c r="G79">
        <f t="shared" si="11"/>
        <v>2.5611315029326804</v>
      </c>
      <c r="H79" s="5">
        <f t="shared" si="11"/>
        <v>2.5180488201118316</v>
      </c>
      <c r="K79">
        <f>AVERAGE(K2:K76)</f>
        <v>139.51517857142858</v>
      </c>
    </row>
    <row r="80" spans="1:12">
      <c r="A80" s="4" t="s">
        <v>185</v>
      </c>
      <c r="B80">
        <f t="shared" ref="B80:H80" si="12">STDEV(B2:B76)</f>
        <v>33.84157572407203</v>
      </c>
      <c r="C80">
        <f t="shared" si="12"/>
        <v>37.067055834813679</v>
      </c>
      <c r="D80">
        <f t="shared" si="12"/>
        <v>1.562720106125822</v>
      </c>
      <c r="E80">
        <f t="shared" si="12"/>
        <v>1.3036787993792274</v>
      </c>
      <c r="F80">
        <f t="shared" si="12"/>
        <v>1.2258086371246091</v>
      </c>
      <c r="G80">
        <f t="shared" si="12"/>
        <v>0.81823262708195166</v>
      </c>
      <c r="H80" s="5">
        <f t="shared" si="12"/>
        <v>0.76320971407294746</v>
      </c>
      <c r="K80">
        <f>STDEV(K2:K76)</f>
        <v>44.077984200559889</v>
      </c>
    </row>
    <row r="81" spans="1:11">
      <c r="A81" s="4" t="s">
        <v>186</v>
      </c>
      <c r="B81">
        <f t="shared" ref="B81:H81" si="13">B80/SQRT(COUNT(B2:B76))</f>
        <v>4.2978844148437112</v>
      </c>
      <c r="C81">
        <f t="shared" si="13"/>
        <v>9.9065873764494814</v>
      </c>
      <c r="D81">
        <f t="shared" si="13"/>
        <v>0.19846565194373056</v>
      </c>
      <c r="E81">
        <f t="shared" si="13"/>
        <v>0.34842281497699068</v>
      </c>
      <c r="F81">
        <f t="shared" si="13"/>
        <v>0.15567785259275579</v>
      </c>
      <c r="G81">
        <f t="shared" si="13"/>
        <v>0.21868186808718801</v>
      </c>
      <c r="H81" s="5">
        <f t="shared" si="13"/>
        <v>0.20397637602276225</v>
      </c>
      <c r="K81">
        <f>K80/SQRT(COUNT(K2:K76))</f>
        <v>15.583920764624699</v>
      </c>
    </row>
  </sheetData>
  <phoneticPr fontId="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5D2B-32F1-490D-830A-64D26C3F1204}">
  <dimension ref="A1:AD88"/>
  <sheetViews>
    <sheetView tabSelected="1" zoomScale="70" zoomScaleNormal="70" workbookViewId="0">
      <selection activeCell="H15" sqref="H15"/>
    </sheetView>
  </sheetViews>
  <sheetFormatPr baseColWidth="10" defaultColWidth="9.140625" defaultRowHeight="15"/>
  <cols>
    <col min="1" max="1" width="20.28515625" customWidth="1"/>
    <col min="2" max="2" width="30.28515625" customWidth="1"/>
    <col min="3" max="3" width="14.7109375" customWidth="1"/>
    <col min="6" max="6" width="17.42578125" customWidth="1"/>
    <col min="8" max="8" width="29.42578125" customWidth="1"/>
    <col min="9" max="9" width="12.7109375" customWidth="1"/>
    <col min="11" max="11" width="9.5703125" customWidth="1"/>
    <col min="12" max="12" width="21.28515625" customWidth="1"/>
    <col min="13" max="13" width="9.5703125" customWidth="1"/>
    <col min="14" max="14" width="44.85546875" customWidth="1"/>
    <col min="15" max="15" width="15.7109375" customWidth="1"/>
    <col min="16" max="16" width="9.5703125" customWidth="1"/>
    <col min="17" max="17" width="14.5703125" customWidth="1"/>
    <col min="18" max="18" width="21" customWidth="1"/>
    <col min="19" max="19" width="9.5703125" customWidth="1"/>
    <col min="20" max="20" width="10.85546875" customWidth="1"/>
    <col min="21" max="21" width="17.5703125" customWidth="1"/>
    <col min="22" max="22" width="17" customWidth="1"/>
    <col min="23" max="23" width="23.5703125" customWidth="1"/>
    <col min="24" max="24" width="10.85546875" customWidth="1"/>
    <col min="25" max="25" width="16.7109375" customWidth="1"/>
    <col min="26" max="26" width="15.85546875" customWidth="1"/>
    <col min="27" max="28" width="10.85546875" customWidth="1"/>
    <col min="29" max="29" width="25.28515625" customWidth="1"/>
    <col min="30" max="30" width="10.42578125" customWidth="1"/>
  </cols>
  <sheetData>
    <row r="1" spans="1:30">
      <c r="A1" t="s">
        <v>0</v>
      </c>
      <c r="B1" s="12" t="s">
        <v>212</v>
      </c>
      <c r="C1" t="s">
        <v>2</v>
      </c>
      <c r="D1" t="s">
        <v>3</v>
      </c>
      <c r="E1" t="s">
        <v>4</v>
      </c>
      <c r="F1" s="5" t="s">
        <v>190</v>
      </c>
      <c r="H1" s="12" t="s">
        <v>213</v>
      </c>
      <c r="I1" t="s">
        <v>2</v>
      </c>
      <c r="J1" t="s">
        <v>3</v>
      </c>
      <c r="K1" t="s">
        <v>4</v>
      </c>
      <c r="L1" s="5" t="s">
        <v>191</v>
      </c>
      <c r="N1" s="12" t="s">
        <v>214</v>
      </c>
      <c r="O1" t="s">
        <v>2</v>
      </c>
      <c r="P1" t="s">
        <v>3</v>
      </c>
      <c r="Q1" t="s">
        <v>4</v>
      </c>
      <c r="R1" s="5" t="s">
        <v>191</v>
      </c>
      <c r="T1" s="12" t="s">
        <v>174</v>
      </c>
      <c r="U1" t="s">
        <v>180</v>
      </c>
      <c r="V1" t="s">
        <v>181</v>
      </c>
      <c r="W1" t="s">
        <v>182</v>
      </c>
      <c r="X1" t="s">
        <v>193</v>
      </c>
      <c r="Y1" t="s">
        <v>194</v>
      </c>
      <c r="Z1" s="5" t="s">
        <v>192</v>
      </c>
      <c r="AA1" t="s">
        <v>243</v>
      </c>
      <c r="AC1" s="12" t="s">
        <v>244</v>
      </c>
      <c r="AD1" t="s">
        <v>243</v>
      </c>
    </row>
    <row r="2" spans="1:30">
      <c r="A2" t="s">
        <v>128</v>
      </c>
      <c r="B2">
        <v>19</v>
      </c>
      <c r="C2">
        <v>5</v>
      </c>
      <c r="D2">
        <f t="shared" ref="D2:D60" si="0">C2/B2*100</f>
        <v>26.315789473684209</v>
      </c>
      <c r="F2" s="5"/>
      <c r="H2">
        <v>43</v>
      </c>
      <c r="I2">
        <v>2</v>
      </c>
      <c r="J2">
        <f t="shared" ref="J2:J5" si="1">I2/H2*100</f>
        <v>4.6511627906976747</v>
      </c>
      <c r="L2" s="5"/>
      <c r="N2">
        <v>2</v>
      </c>
      <c r="O2">
        <v>0</v>
      </c>
      <c r="P2">
        <f>O2/N2*100</f>
        <v>0</v>
      </c>
      <c r="R2" s="5"/>
      <c r="T2">
        <f>SUM(B2+H2)</f>
        <v>62</v>
      </c>
      <c r="V2">
        <f>SUM(C2+I2)</f>
        <v>7</v>
      </c>
      <c r="X2">
        <f t="shared" ref="X2:X60" si="2">V2/T2*100</f>
        <v>11.29032258064516</v>
      </c>
      <c r="Z2" s="5"/>
    </row>
    <row r="3" spans="1:30">
      <c r="A3" t="s">
        <v>129</v>
      </c>
      <c r="B3">
        <v>37</v>
      </c>
      <c r="C3">
        <v>2</v>
      </c>
      <c r="D3">
        <f t="shared" si="0"/>
        <v>5.4054054054054053</v>
      </c>
      <c r="F3" s="5"/>
      <c r="H3">
        <v>46</v>
      </c>
      <c r="I3">
        <v>0</v>
      </c>
      <c r="J3">
        <f>I3/H3*100</f>
        <v>0</v>
      </c>
      <c r="L3" s="5"/>
      <c r="N3">
        <v>1</v>
      </c>
      <c r="O3">
        <v>0</v>
      </c>
      <c r="P3">
        <f>O3/N3*100</f>
        <v>0</v>
      </c>
      <c r="R3" s="5"/>
      <c r="T3">
        <f>SUM(B3+H3)</f>
        <v>83</v>
      </c>
      <c r="V3">
        <f>SUM(C3+I3)</f>
        <v>2</v>
      </c>
      <c r="X3">
        <f t="shared" si="2"/>
        <v>2.4096385542168677</v>
      </c>
      <c r="Z3" s="5"/>
    </row>
    <row r="4" spans="1:30">
      <c r="A4" t="s">
        <v>130</v>
      </c>
      <c r="B4">
        <v>32</v>
      </c>
      <c r="C4">
        <v>4</v>
      </c>
      <c r="D4">
        <f t="shared" si="0"/>
        <v>12.5</v>
      </c>
      <c r="F4" s="5"/>
      <c r="H4">
        <v>35</v>
      </c>
      <c r="I4">
        <v>0</v>
      </c>
      <c r="J4">
        <f t="shared" si="1"/>
        <v>0</v>
      </c>
      <c r="L4" s="5"/>
      <c r="N4">
        <v>10</v>
      </c>
      <c r="O4">
        <v>0</v>
      </c>
      <c r="P4">
        <f t="shared" ref="P4:P60" si="3">O4/N4*100</f>
        <v>0</v>
      </c>
      <c r="R4" s="5"/>
      <c r="T4">
        <f>SUM(B4+H4)</f>
        <v>67</v>
      </c>
      <c r="V4">
        <f>SUM(C4+I4)</f>
        <v>4</v>
      </c>
      <c r="X4">
        <f t="shared" si="2"/>
        <v>5.9701492537313428</v>
      </c>
      <c r="Z4" s="5"/>
    </row>
    <row r="5" spans="1:30">
      <c r="A5" s="9" t="s">
        <v>131</v>
      </c>
      <c r="B5">
        <v>48</v>
      </c>
      <c r="C5">
        <v>5</v>
      </c>
      <c r="D5">
        <f t="shared" si="0"/>
        <v>10.416666666666668</v>
      </c>
      <c r="E5">
        <f>AVERAGE(D2:D5)</f>
        <v>13.65946538643907</v>
      </c>
      <c r="F5" s="5">
        <f>100*SUM(C2:C5)/SUM(B2:B5)</f>
        <v>11.764705882352942</v>
      </c>
      <c r="H5">
        <v>39</v>
      </c>
      <c r="I5">
        <v>1</v>
      </c>
      <c r="J5">
        <f t="shared" si="1"/>
        <v>2.5641025641025639</v>
      </c>
      <c r="K5">
        <f>AVERAGE(J2:J5)</f>
        <v>1.8038163387000596</v>
      </c>
      <c r="L5" s="5">
        <f>100*SUM(I2:I5)/SUM(H2:H5)</f>
        <v>1.8404907975460123</v>
      </c>
      <c r="N5">
        <v>4</v>
      </c>
      <c r="O5">
        <v>0</v>
      </c>
      <c r="P5">
        <f t="shared" si="3"/>
        <v>0</v>
      </c>
      <c r="Q5">
        <f>AVERAGE(P2:P5)</f>
        <v>0</v>
      </c>
      <c r="R5" s="5">
        <f>100*SUM(O2:O5)/SUM(N2:N5)</f>
        <v>0</v>
      </c>
      <c r="T5">
        <f>SUM(B5+H5)</f>
        <v>87</v>
      </c>
      <c r="U5">
        <f>AVERAGE(T2:T5)</f>
        <v>74.75</v>
      </c>
      <c r="V5">
        <f>SUM(C5+I5)</f>
        <v>6</v>
      </c>
      <c r="W5">
        <f>AVERAGE(V2:V5)</f>
        <v>4.75</v>
      </c>
      <c r="X5">
        <f t="shared" si="2"/>
        <v>6.8965517241379306</v>
      </c>
      <c r="Y5">
        <f>AVERAGE(X2:X5)</f>
        <v>6.6416655281828252</v>
      </c>
      <c r="Z5" s="5">
        <f>100*SUM(V2:V5)/SUM(T2:T5)</f>
        <v>6.3545150501672243</v>
      </c>
      <c r="AA5">
        <v>4</v>
      </c>
      <c r="AC5">
        <f>AVERAGE(T2:T5)</f>
        <v>74.75</v>
      </c>
      <c r="AD5">
        <v>4</v>
      </c>
    </row>
    <row r="6" spans="1:30">
      <c r="F6" s="5"/>
      <c r="L6" s="5"/>
      <c r="R6" s="5"/>
      <c r="Z6" s="5"/>
    </row>
    <row r="7" spans="1:30">
      <c r="A7" t="s">
        <v>132</v>
      </c>
      <c r="B7">
        <v>11</v>
      </c>
      <c r="C7">
        <v>0</v>
      </c>
      <c r="D7">
        <f t="shared" si="0"/>
        <v>0</v>
      </c>
      <c r="F7" s="5"/>
      <c r="H7">
        <v>43</v>
      </c>
      <c r="I7">
        <v>1</v>
      </c>
      <c r="J7">
        <f t="shared" ref="J7:J10" si="4">I7/H7*100</f>
        <v>2.3255813953488373</v>
      </c>
      <c r="L7" s="5"/>
      <c r="N7">
        <v>0</v>
      </c>
      <c r="O7">
        <v>0</v>
      </c>
      <c r="P7">
        <v>0</v>
      </c>
      <c r="R7" s="5"/>
      <c r="T7">
        <f>SUM(B7+H7)</f>
        <v>54</v>
      </c>
      <c r="V7">
        <f>SUM(C7+I7)</f>
        <v>1</v>
      </c>
      <c r="X7">
        <f t="shared" si="2"/>
        <v>1.8518518518518516</v>
      </c>
      <c r="Z7" s="5"/>
    </row>
    <row r="8" spans="1:30">
      <c r="A8" t="s">
        <v>133</v>
      </c>
      <c r="B8">
        <v>26</v>
      </c>
      <c r="C8">
        <v>0</v>
      </c>
      <c r="D8">
        <f t="shared" si="0"/>
        <v>0</v>
      </c>
      <c r="F8" s="5"/>
      <c r="H8">
        <v>62</v>
      </c>
      <c r="I8">
        <v>1</v>
      </c>
      <c r="J8">
        <f t="shared" si="4"/>
        <v>1.6129032258064515</v>
      </c>
      <c r="L8" s="5"/>
      <c r="N8">
        <v>0</v>
      </c>
      <c r="O8">
        <v>0</v>
      </c>
      <c r="P8">
        <v>0</v>
      </c>
      <c r="R8" s="5"/>
      <c r="T8">
        <f>SUM(B8+H8)</f>
        <v>88</v>
      </c>
      <c r="V8">
        <f>SUM(C8+I8)</f>
        <v>1</v>
      </c>
      <c r="X8">
        <f t="shared" si="2"/>
        <v>1.1363636363636365</v>
      </c>
      <c r="Z8" s="5"/>
    </row>
    <row r="9" spans="1:30">
      <c r="A9" t="s">
        <v>134</v>
      </c>
      <c r="B9">
        <v>15</v>
      </c>
      <c r="C9">
        <v>0</v>
      </c>
      <c r="D9">
        <f t="shared" si="0"/>
        <v>0</v>
      </c>
      <c r="F9" s="5"/>
      <c r="H9">
        <v>95</v>
      </c>
      <c r="I9">
        <v>1</v>
      </c>
      <c r="J9">
        <f t="shared" si="4"/>
        <v>1.0526315789473684</v>
      </c>
      <c r="L9" s="5"/>
      <c r="N9">
        <v>0</v>
      </c>
      <c r="O9">
        <v>0</v>
      </c>
      <c r="P9">
        <v>0</v>
      </c>
      <c r="R9" s="5"/>
      <c r="T9">
        <f>SUM(B9+H9)</f>
        <v>110</v>
      </c>
      <c r="V9">
        <f>SUM(C9+I9)</f>
        <v>1</v>
      </c>
      <c r="X9">
        <f t="shared" si="2"/>
        <v>0.90909090909090906</v>
      </c>
      <c r="Z9" s="5"/>
    </row>
    <row r="10" spans="1:30">
      <c r="A10" t="s">
        <v>135</v>
      </c>
      <c r="B10">
        <v>17</v>
      </c>
      <c r="C10">
        <v>1</v>
      </c>
      <c r="D10">
        <f t="shared" si="0"/>
        <v>5.8823529411764701</v>
      </c>
      <c r="E10">
        <f>AVERAGE(D7:D10)</f>
        <v>1.4705882352941175</v>
      </c>
      <c r="F10" s="5">
        <f>100*SUM(C7:C10)/SUM(B7:B10)</f>
        <v>1.4492753623188406</v>
      </c>
      <c r="H10">
        <v>69</v>
      </c>
      <c r="I10">
        <v>3</v>
      </c>
      <c r="J10">
        <f t="shared" si="4"/>
        <v>4.3478260869565215</v>
      </c>
      <c r="K10">
        <f>AVERAGE(J7:J10)</f>
        <v>2.3347355717647948</v>
      </c>
      <c r="L10" s="5">
        <f>100*SUM(I7:I10)/SUM(H7:H10)</f>
        <v>2.2304832713754648</v>
      </c>
      <c r="N10">
        <v>0</v>
      </c>
      <c r="O10">
        <v>0</v>
      </c>
      <c r="P10">
        <v>0</v>
      </c>
      <c r="Q10">
        <f>AVERAGE(P7:P10)</f>
        <v>0</v>
      </c>
      <c r="R10" s="5">
        <v>0</v>
      </c>
      <c r="T10">
        <f>SUM(B10+H10)</f>
        <v>86</v>
      </c>
      <c r="U10">
        <f>AVERAGE(T7:T10)</f>
        <v>84.5</v>
      </c>
      <c r="V10">
        <f>SUM(C10+I10)</f>
        <v>4</v>
      </c>
      <c r="W10">
        <f>AVERAGE(V7:V10)</f>
        <v>1.75</v>
      </c>
      <c r="X10">
        <f t="shared" si="2"/>
        <v>4.6511627906976747</v>
      </c>
      <c r="Y10">
        <f>AVERAGE(X7:X10)</f>
        <v>2.1371172970010179</v>
      </c>
      <c r="Z10" s="5">
        <f>100*SUM(V7:V10)/SUM(T7:T10)</f>
        <v>2.0710059171597632</v>
      </c>
      <c r="AA10">
        <v>4</v>
      </c>
    </row>
    <row r="11" spans="1:30">
      <c r="F11" s="5"/>
      <c r="L11" s="5"/>
      <c r="R11" s="5"/>
      <c r="Z11" s="5"/>
    </row>
    <row r="12" spans="1:30">
      <c r="A12" t="s">
        <v>136</v>
      </c>
      <c r="B12">
        <v>10</v>
      </c>
      <c r="C12">
        <v>1</v>
      </c>
      <c r="D12">
        <f t="shared" si="0"/>
        <v>10</v>
      </c>
      <c r="F12" s="5"/>
      <c r="H12">
        <v>122</v>
      </c>
      <c r="I12">
        <v>1</v>
      </c>
      <c r="J12">
        <f t="shared" ref="J12:J14" si="5">I12/H12*100</f>
        <v>0.81967213114754101</v>
      </c>
      <c r="L12" s="5"/>
      <c r="N12">
        <v>10</v>
      </c>
      <c r="O12">
        <v>0</v>
      </c>
      <c r="P12">
        <f t="shared" si="3"/>
        <v>0</v>
      </c>
      <c r="R12" s="5"/>
      <c r="T12">
        <f>SUM(B12+H12)</f>
        <v>132</v>
      </c>
      <c r="V12">
        <f>SUM(C12+I12)</f>
        <v>2</v>
      </c>
      <c r="X12">
        <f t="shared" si="2"/>
        <v>1.5151515151515151</v>
      </c>
      <c r="Z12" s="5"/>
    </row>
    <row r="13" spans="1:30">
      <c r="A13" t="s">
        <v>137</v>
      </c>
      <c r="B13" s="9">
        <v>29</v>
      </c>
      <c r="C13">
        <v>1</v>
      </c>
      <c r="D13">
        <f t="shared" si="0"/>
        <v>3.4482758620689653</v>
      </c>
      <c r="F13" s="5"/>
      <c r="H13">
        <v>98</v>
      </c>
      <c r="I13">
        <v>0</v>
      </c>
      <c r="J13">
        <f t="shared" si="5"/>
        <v>0</v>
      </c>
      <c r="L13" s="5"/>
      <c r="N13">
        <v>0</v>
      </c>
      <c r="O13">
        <v>0</v>
      </c>
      <c r="P13">
        <v>0</v>
      </c>
      <c r="R13" s="5"/>
      <c r="T13">
        <f>SUM(B13+H13)</f>
        <v>127</v>
      </c>
      <c r="V13">
        <f>SUM(C13+I13)</f>
        <v>1</v>
      </c>
      <c r="X13">
        <f t="shared" si="2"/>
        <v>0.78740157480314954</v>
      </c>
      <c r="Z13" s="5"/>
    </row>
    <row r="14" spans="1:30">
      <c r="A14" t="s">
        <v>138</v>
      </c>
      <c r="B14" s="9">
        <v>21</v>
      </c>
      <c r="C14">
        <v>0</v>
      </c>
      <c r="D14">
        <f t="shared" si="0"/>
        <v>0</v>
      </c>
      <c r="E14">
        <f>AVERAGE(D12:D14)</f>
        <v>4.4827586206896548</v>
      </c>
      <c r="F14" s="5">
        <f>100*SUM(C12:C14)/SUM(B12:B14)</f>
        <v>3.3333333333333335</v>
      </c>
      <c r="H14">
        <v>110</v>
      </c>
      <c r="I14">
        <v>1</v>
      </c>
      <c r="J14">
        <f t="shared" si="5"/>
        <v>0.90909090909090906</v>
      </c>
      <c r="K14">
        <f>AVERAGE(J12:J14)</f>
        <v>0.57625434674615006</v>
      </c>
      <c r="L14" s="5">
        <f>100*SUM(I12:I14)/SUM(H12:H14)</f>
        <v>0.60606060606060608</v>
      </c>
      <c r="N14">
        <v>4</v>
      </c>
      <c r="O14">
        <v>0</v>
      </c>
      <c r="P14">
        <f t="shared" si="3"/>
        <v>0</v>
      </c>
      <c r="Q14">
        <f>AVERAGE(P12:P14)</f>
        <v>0</v>
      </c>
      <c r="R14" s="5">
        <f>100*SUM(O12:O14)/SUM(N12:N14)</f>
        <v>0</v>
      </c>
      <c r="T14">
        <f>SUM(B14+H14)</f>
        <v>131</v>
      </c>
      <c r="U14">
        <f>AVERAGE(T12:T14)</f>
        <v>130</v>
      </c>
      <c r="V14">
        <f>SUM(C14+I14)</f>
        <v>1</v>
      </c>
      <c r="W14">
        <f>AVERAGE(V12:V14)</f>
        <v>1.3333333333333333</v>
      </c>
      <c r="X14">
        <f t="shared" si="2"/>
        <v>0.76335877862595414</v>
      </c>
      <c r="Y14">
        <f>AVERAGE(X12:X14)</f>
        <v>1.0219706228602063</v>
      </c>
      <c r="Z14" s="5">
        <f>100*SUM(V12:V14)/SUM(T12:T14)</f>
        <v>1.0256410256410255</v>
      </c>
      <c r="AA14">
        <v>3</v>
      </c>
      <c r="AC14">
        <f>AVERAGE(T7:T14)</f>
        <v>104</v>
      </c>
      <c r="AD14">
        <v>7</v>
      </c>
    </row>
    <row r="15" spans="1:30">
      <c r="B15" s="9"/>
      <c r="F15" s="5"/>
      <c r="L15" s="5"/>
      <c r="R15" s="5"/>
      <c r="Z15" s="5"/>
    </row>
    <row r="16" spans="1:30">
      <c r="A16" t="s">
        <v>139</v>
      </c>
      <c r="B16" s="9">
        <v>21</v>
      </c>
      <c r="C16">
        <v>2</v>
      </c>
      <c r="D16">
        <f t="shared" si="0"/>
        <v>9.5238095238095237</v>
      </c>
      <c r="F16" s="5"/>
      <c r="H16">
        <v>60</v>
      </c>
      <c r="I16">
        <v>1</v>
      </c>
      <c r="J16">
        <f t="shared" ref="J16:J20" si="6">I16/H16*100</f>
        <v>1.6666666666666667</v>
      </c>
      <c r="L16" s="5"/>
      <c r="R16" s="5"/>
      <c r="T16">
        <f>SUM(B16+H16)</f>
        <v>81</v>
      </c>
      <c r="V16">
        <f>SUM(C16+I16)</f>
        <v>3</v>
      </c>
      <c r="X16">
        <f t="shared" si="2"/>
        <v>3.7037037037037033</v>
      </c>
      <c r="Z16" s="5"/>
    </row>
    <row r="17" spans="1:30">
      <c r="A17" t="s">
        <v>207</v>
      </c>
      <c r="B17" s="9">
        <v>5</v>
      </c>
      <c r="C17">
        <v>1</v>
      </c>
      <c r="D17">
        <f t="shared" si="0"/>
        <v>20</v>
      </c>
      <c r="F17" s="5"/>
      <c r="H17">
        <v>66</v>
      </c>
      <c r="I17">
        <v>1</v>
      </c>
      <c r="J17">
        <f t="shared" si="6"/>
        <v>1.5151515151515151</v>
      </c>
      <c r="L17" s="5"/>
      <c r="R17" s="5"/>
      <c r="T17">
        <f>SUM(B17+H17)</f>
        <v>71</v>
      </c>
      <c r="V17">
        <f>SUM(C17+I17)</f>
        <v>2</v>
      </c>
      <c r="X17">
        <f t="shared" si="2"/>
        <v>2.8169014084507045</v>
      </c>
      <c r="Z17" s="5"/>
    </row>
    <row r="18" spans="1:30">
      <c r="A18" t="s">
        <v>140</v>
      </c>
      <c r="B18" s="9">
        <v>9</v>
      </c>
      <c r="C18">
        <v>1</v>
      </c>
      <c r="D18">
        <f t="shared" si="0"/>
        <v>11.111111111111111</v>
      </c>
      <c r="F18" s="5"/>
      <c r="H18">
        <v>72</v>
      </c>
      <c r="I18">
        <v>1</v>
      </c>
      <c r="J18">
        <f t="shared" si="6"/>
        <v>1.3888888888888888</v>
      </c>
      <c r="L18" s="5"/>
      <c r="R18" s="5"/>
      <c r="T18">
        <f>SUM(B18+H18)</f>
        <v>81</v>
      </c>
      <c r="V18">
        <f>SUM(C18+I18)</f>
        <v>2</v>
      </c>
      <c r="X18">
        <f t="shared" si="2"/>
        <v>2.4691358024691357</v>
      </c>
      <c r="Z18" s="5"/>
    </row>
    <row r="19" spans="1:30">
      <c r="A19" t="s">
        <v>141</v>
      </c>
      <c r="B19" s="9">
        <v>19</v>
      </c>
      <c r="C19">
        <v>1</v>
      </c>
      <c r="D19">
        <f t="shared" si="0"/>
        <v>5.2631578947368416</v>
      </c>
      <c r="F19" s="5"/>
      <c r="H19">
        <v>54</v>
      </c>
      <c r="I19">
        <v>4</v>
      </c>
      <c r="J19">
        <f t="shared" si="6"/>
        <v>7.4074074074074066</v>
      </c>
      <c r="L19" s="5"/>
      <c r="R19" s="5"/>
      <c r="T19">
        <f>SUM(B19+H19)</f>
        <v>73</v>
      </c>
      <c r="V19">
        <f>SUM(C19+I19)</f>
        <v>5</v>
      </c>
      <c r="X19">
        <f t="shared" si="2"/>
        <v>6.8493150684931505</v>
      </c>
      <c r="Z19" s="5"/>
    </row>
    <row r="20" spans="1:30">
      <c r="A20" t="s">
        <v>142</v>
      </c>
      <c r="B20" s="9">
        <v>10</v>
      </c>
      <c r="C20">
        <v>1</v>
      </c>
      <c r="D20">
        <f t="shared" si="0"/>
        <v>10</v>
      </c>
      <c r="E20">
        <f>AVERAGE(D16:D20)</f>
        <v>11.179615705931495</v>
      </c>
      <c r="F20" s="5">
        <f>100*SUM(C16:C20)/SUM(B16:B20)</f>
        <v>9.375</v>
      </c>
      <c r="H20">
        <v>56</v>
      </c>
      <c r="I20">
        <v>2</v>
      </c>
      <c r="J20">
        <f t="shared" si="6"/>
        <v>3.5714285714285712</v>
      </c>
      <c r="K20">
        <f>AVERAGE(J16:J20)</f>
        <v>3.1099086099086097</v>
      </c>
      <c r="L20" s="5">
        <f>100*SUM(I16:I20)/SUM(H16:H20)</f>
        <v>2.9220779220779223</v>
      </c>
      <c r="R20" s="5"/>
      <c r="T20">
        <f>SUM(B20+H20)</f>
        <v>66</v>
      </c>
      <c r="U20">
        <f>AVERAGE(T16:T20)</f>
        <v>74.400000000000006</v>
      </c>
      <c r="V20">
        <f>SUM(C20+I20)</f>
        <v>3</v>
      </c>
      <c r="W20">
        <f>AVERAGE(V16:V20)</f>
        <v>3</v>
      </c>
      <c r="X20">
        <f t="shared" si="2"/>
        <v>4.5454545454545459</v>
      </c>
      <c r="Y20">
        <f>AVERAGE(X16:X20)</f>
        <v>4.0769021057142485</v>
      </c>
      <c r="Z20" s="5">
        <f>100*SUM(V16:V20)/SUM(T16:T20)</f>
        <v>4.032258064516129</v>
      </c>
      <c r="AA20">
        <v>4</v>
      </c>
      <c r="AC20">
        <f>AVERAGE(T16:T20)</f>
        <v>74.400000000000006</v>
      </c>
      <c r="AD20">
        <v>4</v>
      </c>
    </row>
    <row r="21" spans="1:30">
      <c r="F21" s="5"/>
      <c r="L21" s="5"/>
      <c r="R21" s="5"/>
      <c r="Z21" s="5"/>
    </row>
    <row r="22" spans="1:30">
      <c r="A22" t="s">
        <v>143</v>
      </c>
      <c r="B22">
        <v>22</v>
      </c>
      <c r="C22">
        <v>3</v>
      </c>
      <c r="D22">
        <f t="shared" si="0"/>
        <v>13.636363636363635</v>
      </c>
      <c r="F22" s="5"/>
      <c r="H22">
        <v>108</v>
      </c>
      <c r="I22">
        <v>10</v>
      </c>
      <c r="J22">
        <f t="shared" ref="J22:J28" si="7">I22/H22*100</f>
        <v>9.2592592592592595</v>
      </c>
      <c r="L22" s="5"/>
      <c r="N22">
        <v>8</v>
      </c>
      <c r="O22">
        <v>1</v>
      </c>
      <c r="P22">
        <f t="shared" si="3"/>
        <v>12.5</v>
      </c>
      <c r="R22" s="5"/>
      <c r="T22">
        <f t="shared" ref="T22:T28" si="8">SUM(B22+H22)</f>
        <v>130</v>
      </c>
      <c r="V22">
        <f t="shared" ref="V22:V28" si="9">SUM(C22+I22)</f>
        <v>13</v>
      </c>
      <c r="X22">
        <f t="shared" si="2"/>
        <v>10</v>
      </c>
      <c r="Z22" s="5"/>
    </row>
    <row r="23" spans="1:30">
      <c r="A23" t="s">
        <v>144</v>
      </c>
      <c r="B23">
        <v>22</v>
      </c>
      <c r="C23">
        <v>2</v>
      </c>
      <c r="D23">
        <f t="shared" si="0"/>
        <v>9.0909090909090917</v>
      </c>
      <c r="F23" s="5"/>
      <c r="H23">
        <v>73</v>
      </c>
      <c r="I23">
        <v>2</v>
      </c>
      <c r="J23">
        <f t="shared" si="7"/>
        <v>2.7397260273972601</v>
      </c>
      <c r="L23" s="5"/>
      <c r="N23">
        <v>6</v>
      </c>
      <c r="O23">
        <v>0</v>
      </c>
      <c r="P23">
        <f t="shared" si="3"/>
        <v>0</v>
      </c>
      <c r="R23" s="5"/>
      <c r="T23">
        <f t="shared" si="8"/>
        <v>95</v>
      </c>
      <c r="V23">
        <f t="shared" si="9"/>
        <v>4</v>
      </c>
      <c r="X23">
        <f t="shared" si="2"/>
        <v>4.2105263157894735</v>
      </c>
      <c r="Z23" s="5"/>
    </row>
    <row r="24" spans="1:30">
      <c r="A24" t="s">
        <v>145</v>
      </c>
      <c r="B24">
        <v>10</v>
      </c>
      <c r="C24">
        <v>0</v>
      </c>
      <c r="D24">
        <f t="shared" si="0"/>
        <v>0</v>
      </c>
      <c r="F24" s="5"/>
      <c r="H24">
        <v>63</v>
      </c>
      <c r="I24">
        <v>1</v>
      </c>
      <c r="J24">
        <f t="shared" si="7"/>
        <v>1.5873015873015872</v>
      </c>
      <c r="L24" s="5"/>
      <c r="N24">
        <v>6</v>
      </c>
      <c r="O24">
        <v>0</v>
      </c>
      <c r="P24">
        <f t="shared" si="3"/>
        <v>0</v>
      </c>
      <c r="R24" s="5"/>
      <c r="T24">
        <f t="shared" si="8"/>
        <v>73</v>
      </c>
      <c r="V24">
        <f t="shared" si="9"/>
        <v>1</v>
      </c>
      <c r="X24">
        <f t="shared" si="2"/>
        <v>1.3698630136986301</v>
      </c>
      <c r="Z24" s="5"/>
    </row>
    <row r="25" spans="1:30">
      <c r="A25" t="s">
        <v>146</v>
      </c>
      <c r="B25">
        <v>28</v>
      </c>
      <c r="C25">
        <v>4</v>
      </c>
      <c r="D25">
        <f t="shared" si="0"/>
        <v>14.285714285714285</v>
      </c>
      <c r="F25" s="5"/>
      <c r="H25">
        <v>77</v>
      </c>
      <c r="I25">
        <v>5</v>
      </c>
      <c r="J25">
        <f t="shared" si="7"/>
        <v>6.4935064935064926</v>
      </c>
      <c r="L25" s="5"/>
      <c r="N25">
        <v>8</v>
      </c>
      <c r="O25">
        <v>0</v>
      </c>
      <c r="P25">
        <f t="shared" si="3"/>
        <v>0</v>
      </c>
      <c r="R25" s="5"/>
      <c r="T25">
        <f t="shared" si="8"/>
        <v>105</v>
      </c>
      <c r="V25">
        <f t="shared" si="9"/>
        <v>9</v>
      </c>
      <c r="X25">
        <f t="shared" si="2"/>
        <v>8.5714285714285712</v>
      </c>
      <c r="Z25" s="5"/>
    </row>
    <row r="26" spans="1:30">
      <c r="A26" t="s">
        <v>147</v>
      </c>
      <c r="B26">
        <v>17</v>
      </c>
      <c r="C26">
        <v>1</v>
      </c>
      <c r="D26">
        <f t="shared" si="0"/>
        <v>5.8823529411764701</v>
      </c>
      <c r="F26" s="5"/>
      <c r="H26">
        <v>60</v>
      </c>
      <c r="I26">
        <v>3</v>
      </c>
      <c r="J26">
        <f t="shared" si="7"/>
        <v>5</v>
      </c>
      <c r="L26" s="5"/>
      <c r="N26">
        <v>7</v>
      </c>
      <c r="O26">
        <v>1</v>
      </c>
      <c r="P26">
        <f t="shared" si="3"/>
        <v>14.285714285714285</v>
      </c>
      <c r="R26" s="5"/>
      <c r="T26">
        <f t="shared" si="8"/>
        <v>77</v>
      </c>
      <c r="V26">
        <f t="shared" si="9"/>
        <v>4</v>
      </c>
      <c r="X26">
        <f t="shared" si="2"/>
        <v>5.1948051948051948</v>
      </c>
      <c r="Z26" s="5"/>
    </row>
    <row r="27" spans="1:30">
      <c r="A27" t="s">
        <v>148</v>
      </c>
      <c r="B27">
        <v>22</v>
      </c>
      <c r="C27">
        <v>2</v>
      </c>
      <c r="D27">
        <f t="shared" si="0"/>
        <v>9.0909090909090917</v>
      </c>
      <c r="F27" s="5"/>
      <c r="H27">
        <v>38</v>
      </c>
      <c r="I27">
        <v>3</v>
      </c>
      <c r="J27">
        <f t="shared" si="7"/>
        <v>7.8947368421052628</v>
      </c>
      <c r="L27" s="5"/>
      <c r="N27">
        <v>10</v>
      </c>
      <c r="O27">
        <v>0</v>
      </c>
      <c r="P27">
        <f t="shared" si="3"/>
        <v>0</v>
      </c>
      <c r="R27" s="5"/>
      <c r="T27">
        <f t="shared" si="8"/>
        <v>60</v>
      </c>
      <c r="V27">
        <f t="shared" si="9"/>
        <v>5</v>
      </c>
      <c r="X27">
        <f t="shared" si="2"/>
        <v>8.3333333333333321</v>
      </c>
      <c r="Z27" s="5"/>
    </row>
    <row r="28" spans="1:30">
      <c r="A28" t="s">
        <v>149</v>
      </c>
      <c r="B28">
        <v>15</v>
      </c>
      <c r="C28">
        <v>1</v>
      </c>
      <c r="D28">
        <f t="shared" si="0"/>
        <v>6.666666666666667</v>
      </c>
      <c r="E28">
        <f>AVERAGE(D22:D28)</f>
        <v>8.3789879588198914</v>
      </c>
      <c r="F28" s="5">
        <f>100*SUM(C22:C28)/SUM(B22:B28)</f>
        <v>9.5588235294117645</v>
      </c>
      <c r="H28">
        <v>53</v>
      </c>
      <c r="I28">
        <v>2</v>
      </c>
      <c r="J28">
        <f t="shared" si="7"/>
        <v>3.7735849056603774</v>
      </c>
      <c r="K28">
        <f>AVERAGE(J22:J28)</f>
        <v>5.249730730747177</v>
      </c>
      <c r="L28" s="5">
        <f>100*SUM(I22:I28)/SUM(H22:H28)</f>
        <v>5.5084745762711869</v>
      </c>
      <c r="N28">
        <v>3</v>
      </c>
      <c r="O28">
        <v>0</v>
      </c>
      <c r="P28">
        <f t="shared" si="3"/>
        <v>0</v>
      </c>
      <c r="Q28">
        <f>AVERAGE(P22:P28)</f>
        <v>3.8265306122448979</v>
      </c>
      <c r="R28" s="5">
        <f>100*SUM(O22:O28)/SUM(N22:N28)</f>
        <v>4.166666666666667</v>
      </c>
      <c r="T28">
        <f t="shared" si="8"/>
        <v>68</v>
      </c>
      <c r="U28">
        <f>AVERAGE(T22:T28)</f>
        <v>86.857142857142861</v>
      </c>
      <c r="V28">
        <f t="shared" si="9"/>
        <v>3</v>
      </c>
      <c r="W28">
        <f>AVERAGE(V22:V28)</f>
        <v>5.5714285714285712</v>
      </c>
      <c r="X28">
        <f t="shared" si="2"/>
        <v>4.4117647058823533</v>
      </c>
      <c r="Y28">
        <f>AVERAGE(X22:X28)</f>
        <v>6.0131030192767936</v>
      </c>
      <c r="Z28" s="5">
        <f>100*SUM(V22:V28)/SUM(T22:T28)</f>
        <v>6.4144736842105265</v>
      </c>
      <c r="AA28">
        <v>7</v>
      </c>
      <c r="AC28">
        <f>AVERAGE(T22:T28)</f>
        <v>86.857142857142861</v>
      </c>
      <c r="AD28">
        <v>7</v>
      </c>
    </row>
    <row r="29" spans="1:30">
      <c r="F29" s="5"/>
      <c r="L29" s="5"/>
      <c r="R29" s="5"/>
      <c r="Z29" s="5"/>
    </row>
    <row r="30" spans="1:30">
      <c r="A30" t="s">
        <v>150</v>
      </c>
      <c r="B30">
        <v>25</v>
      </c>
      <c r="C30">
        <v>1</v>
      </c>
      <c r="D30">
        <f t="shared" si="0"/>
        <v>4</v>
      </c>
      <c r="F30" s="5"/>
      <c r="H30">
        <v>86</v>
      </c>
      <c r="I30">
        <v>6</v>
      </c>
      <c r="J30">
        <f t="shared" ref="J30:J60" si="10">I30/H30*100</f>
        <v>6.9767441860465116</v>
      </c>
      <c r="L30" s="5"/>
      <c r="N30">
        <v>3</v>
      </c>
      <c r="O30">
        <v>0</v>
      </c>
      <c r="P30">
        <f t="shared" si="3"/>
        <v>0</v>
      </c>
      <c r="R30" s="5"/>
      <c r="T30">
        <f>SUM(B30+H30)</f>
        <v>111</v>
      </c>
      <c r="V30">
        <f>SUM(C30+I30)</f>
        <v>7</v>
      </c>
      <c r="X30">
        <f t="shared" si="2"/>
        <v>6.3063063063063058</v>
      </c>
      <c r="Z30" s="5"/>
    </row>
    <row r="31" spans="1:30">
      <c r="A31" t="s">
        <v>151</v>
      </c>
      <c r="B31">
        <v>11</v>
      </c>
      <c r="C31">
        <v>0</v>
      </c>
      <c r="D31">
        <f t="shared" si="0"/>
        <v>0</v>
      </c>
      <c r="F31" s="5"/>
      <c r="H31">
        <v>57</v>
      </c>
      <c r="I31">
        <v>0</v>
      </c>
      <c r="J31">
        <f t="shared" si="10"/>
        <v>0</v>
      </c>
      <c r="L31" s="5"/>
      <c r="N31">
        <v>4</v>
      </c>
      <c r="O31">
        <v>0</v>
      </c>
      <c r="P31">
        <f t="shared" si="3"/>
        <v>0</v>
      </c>
      <c r="R31" s="5"/>
      <c r="T31">
        <f>SUM(B31+H31)</f>
        <v>68</v>
      </c>
      <c r="V31">
        <f>SUM(C31+I31)</f>
        <v>0</v>
      </c>
      <c r="X31">
        <f t="shared" si="2"/>
        <v>0</v>
      </c>
      <c r="Z31" s="5"/>
    </row>
    <row r="32" spans="1:30">
      <c r="A32" t="s">
        <v>152</v>
      </c>
      <c r="B32">
        <v>11</v>
      </c>
      <c r="C32">
        <v>0</v>
      </c>
      <c r="D32">
        <f t="shared" si="0"/>
        <v>0</v>
      </c>
      <c r="F32" s="5"/>
      <c r="H32">
        <v>53</v>
      </c>
      <c r="I32">
        <v>0</v>
      </c>
      <c r="J32">
        <f t="shared" si="10"/>
        <v>0</v>
      </c>
      <c r="L32" s="5"/>
      <c r="N32">
        <v>3</v>
      </c>
      <c r="O32">
        <v>0</v>
      </c>
      <c r="P32">
        <f t="shared" si="3"/>
        <v>0</v>
      </c>
      <c r="R32" s="5"/>
      <c r="T32">
        <f>SUM(B32+H32)</f>
        <v>64</v>
      </c>
      <c r="V32">
        <f>SUM(C32+I32)</f>
        <v>0</v>
      </c>
      <c r="X32">
        <f t="shared" si="2"/>
        <v>0</v>
      </c>
      <c r="Z32" s="5"/>
    </row>
    <row r="33" spans="1:30">
      <c r="A33" t="s">
        <v>208</v>
      </c>
      <c r="B33">
        <v>19</v>
      </c>
      <c r="C33">
        <v>2</v>
      </c>
      <c r="D33">
        <f t="shared" si="0"/>
        <v>10.526315789473683</v>
      </c>
      <c r="F33" s="5"/>
      <c r="H33">
        <v>61</v>
      </c>
      <c r="I33">
        <v>1</v>
      </c>
      <c r="J33">
        <f t="shared" si="10"/>
        <v>1.639344262295082</v>
      </c>
      <c r="L33" s="5"/>
      <c r="N33">
        <v>0</v>
      </c>
      <c r="O33">
        <v>0</v>
      </c>
      <c r="P33">
        <v>0</v>
      </c>
      <c r="R33" s="5"/>
      <c r="T33">
        <f>SUM(B33+H33)</f>
        <v>80</v>
      </c>
      <c r="V33">
        <f>SUM(C33+I33)</f>
        <v>3</v>
      </c>
      <c r="X33">
        <f t="shared" si="2"/>
        <v>3.75</v>
      </c>
      <c r="Z33" s="5"/>
    </row>
    <row r="34" spans="1:30">
      <c r="A34" t="s">
        <v>153</v>
      </c>
      <c r="B34">
        <v>10</v>
      </c>
      <c r="C34">
        <v>1</v>
      </c>
      <c r="D34">
        <f t="shared" si="0"/>
        <v>10</v>
      </c>
      <c r="E34">
        <f>AVERAGE(D30:D34)</f>
        <v>4.905263157894737</v>
      </c>
      <c r="F34" s="5">
        <f>100*SUM(C30:C34)/SUM(B30:B34)</f>
        <v>5.2631578947368425</v>
      </c>
      <c r="H34">
        <v>61</v>
      </c>
      <c r="I34">
        <v>0</v>
      </c>
      <c r="J34">
        <f t="shared" si="10"/>
        <v>0</v>
      </c>
      <c r="K34">
        <f>AVERAGE(J30:J34)</f>
        <v>1.7232176896683185</v>
      </c>
      <c r="L34" s="5">
        <f t="shared" ref="L34" si="11">100*SUM(I30:I34)/SUM(H30:H34)</f>
        <v>2.2012578616352201</v>
      </c>
      <c r="N34">
        <v>1</v>
      </c>
      <c r="O34">
        <v>0</v>
      </c>
      <c r="P34">
        <f t="shared" si="3"/>
        <v>0</v>
      </c>
      <c r="Q34">
        <f>AVERAGE(P30:P34)</f>
        <v>0</v>
      </c>
      <c r="R34" s="5">
        <f t="shared" ref="R34" si="12">100*SUM(O30:O34)/SUM(N30:N34)</f>
        <v>0</v>
      </c>
      <c r="T34">
        <f>SUM(B34+H34)</f>
        <v>71</v>
      </c>
      <c r="U34">
        <f>AVERAGE(T30:T34)</f>
        <v>78.8</v>
      </c>
      <c r="V34">
        <f>SUM(C34+I34)</f>
        <v>1</v>
      </c>
      <c r="W34">
        <f>AVERAGE(V30:V34)</f>
        <v>2.2000000000000002</v>
      </c>
      <c r="X34">
        <f t="shared" si="2"/>
        <v>1.4084507042253522</v>
      </c>
      <c r="Y34">
        <f>AVERAGE(X30:X34)</f>
        <v>2.2929514021063317</v>
      </c>
      <c r="Z34" s="5">
        <f>100*SUM(V30:V34)/SUM(T30:T34)</f>
        <v>2.7918781725888326</v>
      </c>
      <c r="AA34">
        <v>5</v>
      </c>
      <c r="AC34">
        <f>AVERAGE(T30:T34)</f>
        <v>78.8</v>
      </c>
      <c r="AD34">
        <v>5</v>
      </c>
    </row>
    <row r="35" spans="1:30">
      <c r="F35" s="5"/>
      <c r="L35" s="5"/>
      <c r="R35" s="5"/>
      <c r="Z35" s="5"/>
    </row>
    <row r="36" spans="1:30">
      <c r="A36" t="s">
        <v>209</v>
      </c>
      <c r="B36">
        <v>7</v>
      </c>
      <c r="C36">
        <v>0</v>
      </c>
      <c r="D36">
        <f>C36/B36*100</f>
        <v>0</v>
      </c>
      <c r="F36" s="5"/>
      <c r="H36">
        <v>62</v>
      </c>
      <c r="I36">
        <v>3</v>
      </c>
      <c r="J36">
        <f>I36/H36*100</f>
        <v>4.838709677419355</v>
      </c>
      <c r="L36" s="5"/>
      <c r="R36" s="5"/>
      <c r="Z36" s="5"/>
    </row>
    <row r="37" spans="1:30">
      <c r="A37" t="s">
        <v>172</v>
      </c>
      <c r="B37">
        <v>19</v>
      </c>
      <c r="C37">
        <v>2</v>
      </c>
      <c r="D37">
        <f>C37/B37*100</f>
        <v>10.526315789473683</v>
      </c>
      <c r="F37" s="5"/>
      <c r="H37">
        <v>72</v>
      </c>
      <c r="I37">
        <v>3</v>
      </c>
      <c r="J37">
        <f>I37/H37*100</f>
        <v>4.1666666666666661</v>
      </c>
      <c r="L37" s="5"/>
      <c r="R37" s="5"/>
      <c r="T37">
        <f>SUM(B37+H37)</f>
        <v>91</v>
      </c>
      <c r="V37">
        <f>SUM(C37+I37)</f>
        <v>5</v>
      </c>
      <c r="X37">
        <f>V37/T37*100</f>
        <v>5.4945054945054945</v>
      </c>
      <c r="Z37" s="5"/>
    </row>
    <row r="38" spans="1:30">
      <c r="A38" t="s">
        <v>173</v>
      </c>
      <c r="B38">
        <v>22</v>
      </c>
      <c r="C38">
        <v>1</v>
      </c>
      <c r="D38">
        <f t="shared" si="0"/>
        <v>4.5454545454545459</v>
      </c>
      <c r="E38">
        <f>AVERAGE(D36:D38)</f>
        <v>5.0239234449760763</v>
      </c>
      <c r="F38" s="5">
        <f>100*SUM(C36:C38)/SUM(B36:B38)</f>
        <v>6.25</v>
      </c>
      <c r="H38">
        <v>73</v>
      </c>
      <c r="I38">
        <v>1</v>
      </c>
      <c r="J38">
        <f t="shared" si="10"/>
        <v>1.3698630136986301</v>
      </c>
      <c r="K38">
        <f>AVERAGE(J36:J38)</f>
        <v>3.4584131192615502</v>
      </c>
      <c r="L38" s="5">
        <f>100*SUM(I36:I38)/SUM(H36:H38)</f>
        <v>3.3816425120772946</v>
      </c>
      <c r="R38" s="5"/>
      <c r="T38">
        <f>SUM(B38+H38)</f>
        <v>95</v>
      </c>
      <c r="U38">
        <f>AVERAGE(T37:T38)</f>
        <v>93</v>
      </c>
      <c r="V38">
        <f>SUM(C38+I38)</f>
        <v>2</v>
      </c>
      <c r="W38">
        <f>AVERAGE(V37:V38)</f>
        <v>3.5</v>
      </c>
      <c r="X38">
        <f>V38/T38*100</f>
        <v>2.1052631578947367</v>
      </c>
      <c r="Y38">
        <f>AVERAGE(X37:X38)</f>
        <v>3.7998843262001154</v>
      </c>
      <c r="Z38" s="5">
        <f>100*SUM(V37:V38)/SUM(T37:T38)</f>
        <v>3.763440860215054</v>
      </c>
      <c r="AA38">
        <v>2</v>
      </c>
      <c r="AC38">
        <f>AVERAGE(T37:T38)</f>
        <v>93</v>
      </c>
      <c r="AD38">
        <v>2</v>
      </c>
    </row>
    <row r="39" spans="1:30">
      <c r="F39" s="5"/>
      <c r="L39" s="5"/>
      <c r="R39" s="5"/>
      <c r="Z39" s="5"/>
    </row>
    <row r="40" spans="1:30">
      <c r="A40" t="s">
        <v>226</v>
      </c>
      <c r="B40">
        <v>20</v>
      </c>
      <c r="C40">
        <v>2</v>
      </c>
      <c r="D40">
        <f t="shared" si="0"/>
        <v>10</v>
      </c>
      <c r="F40" s="5"/>
      <c r="H40">
        <v>114</v>
      </c>
      <c r="I40">
        <v>5</v>
      </c>
      <c r="J40">
        <f t="shared" si="10"/>
        <v>4.3859649122807012</v>
      </c>
      <c r="L40" s="5"/>
      <c r="R40" s="5"/>
      <c r="T40">
        <f>SUM(B40+H40)</f>
        <v>134</v>
      </c>
      <c r="V40">
        <f>SUM(C40+I40)</f>
        <v>7</v>
      </c>
      <c r="X40">
        <f t="shared" ref="X40:X56" si="13">V40/T40*100</f>
        <v>5.2238805970149249</v>
      </c>
      <c r="Z40" s="5"/>
    </row>
    <row r="41" spans="1:30">
      <c r="A41" t="s">
        <v>227</v>
      </c>
      <c r="B41">
        <v>17</v>
      </c>
      <c r="C41">
        <v>1</v>
      </c>
      <c r="D41">
        <f t="shared" si="0"/>
        <v>5.8823529411764701</v>
      </c>
      <c r="E41">
        <f>AVERAGE(D40:D41)</f>
        <v>7.9411764705882355</v>
      </c>
      <c r="F41" s="5">
        <f>100*SUM(C40:C41)/SUM(B40:B41)</f>
        <v>8.1081081081081088</v>
      </c>
      <c r="H41">
        <v>102</v>
      </c>
      <c r="I41">
        <v>4</v>
      </c>
      <c r="J41">
        <f t="shared" si="10"/>
        <v>3.9215686274509802</v>
      </c>
      <c r="K41">
        <f>AVERAGE(J40:J41)</f>
        <v>4.1537667698658405</v>
      </c>
      <c r="L41" s="5">
        <f>100*SUM(I40:I41)/SUM(H40:H41)</f>
        <v>4.166666666666667</v>
      </c>
      <c r="R41" s="5"/>
      <c r="T41">
        <f>SUM(B41+H41)</f>
        <v>119</v>
      </c>
      <c r="U41">
        <f t="shared" ref="U41" si="14">AVERAGE(T40:T41)</f>
        <v>126.5</v>
      </c>
      <c r="V41">
        <f>SUM(C41+I41)</f>
        <v>5</v>
      </c>
      <c r="W41">
        <f t="shared" ref="W41:W51" si="15">AVERAGE(V40:V41)</f>
        <v>6</v>
      </c>
      <c r="X41">
        <f t="shared" si="13"/>
        <v>4.2016806722689077</v>
      </c>
      <c r="Y41">
        <f>AVERAGE(X40:X41)</f>
        <v>4.7127806346419163</v>
      </c>
      <c r="Z41" s="5">
        <f t="shared" ref="Z41:Z51" si="16">100*SUM(V40:V41)/SUM(T40:T41)</f>
        <v>4.7430830039525693</v>
      </c>
    </row>
    <row r="42" spans="1:30">
      <c r="F42" s="5"/>
      <c r="L42" s="5"/>
      <c r="R42" s="5"/>
      <c r="Z42" s="5"/>
    </row>
    <row r="43" spans="1:30">
      <c r="A43" t="s">
        <v>215</v>
      </c>
      <c r="B43">
        <v>17</v>
      </c>
      <c r="C43">
        <v>1</v>
      </c>
      <c r="D43">
        <f t="shared" si="0"/>
        <v>5.8823529411764701</v>
      </c>
      <c r="F43" s="5"/>
      <c r="H43">
        <v>56</v>
      </c>
      <c r="I43">
        <v>2</v>
      </c>
      <c r="J43">
        <f t="shared" si="10"/>
        <v>3.5714285714285712</v>
      </c>
      <c r="L43" s="5"/>
      <c r="N43">
        <v>7</v>
      </c>
      <c r="O43">
        <v>0</v>
      </c>
      <c r="P43">
        <f t="shared" si="3"/>
        <v>0</v>
      </c>
      <c r="R43" s="5"/>
      <c r="T43">
        <f>SUM(B43+H43)</f>
        <v>73</v>
      </c>
      <c r="V43">
        <f>SUM(C43+I43)</f>
        <v>3</v>
      </c>
      <c r="X43">
        <f t="shared" si="13"/>
        <v>4.10958904109589</v>
      </c>
      <c r="Z43" s="5"/>
    </row>
    <row r="44" spans="1:30">
      <c r="A44" t="s">
        <v>216</v>
      </c>
      <c r="B44">
        <v>12</v>
      </c>
      <c r="C44">
        <v>0</v>
      </c>
      <c r="D44">
        <f t="shared" si="0"/>
        <v>0</v>
      </c>
      <c r="F44" s="5"/>
      <c r="H44">
        <v>62</v>
      </c>
      <c r="I44">
        <v>4</v>
      </c>
      <c r="J44">
        <f t="shared" si="10"/>
        <v>6.4516129032258061</v>
      </c>
      <c r="L44" s="5"/>
      <c r="N44">
        <v>8</v>
      </c>
      <c r="O44">
        <v>1</v>
      </c>
      <c r="P44">
        <f t="shared" si="3"/>
        <v>12.5</v>
      </c>
      <c r="R44" s="5"/>
      <c r="T44">
        <f>SUM(B44+H44)</f>
        <v>74</v>
      </c>
      <c r="V44">
        <f>SUM(C44+I44)</f>
        <v>4</v>
      </c>
      <c r="X44">
        <f t="shared" si="13"/>
        <v>5.4054054054054053</v>
      </c>
      <c r="Z44" s="5"/>
    </row>
    <row r="45" spans="1:30">
      <c r="A45" t="s">
        <v>217</v>
      </c>
      <c r="B45">
        <v>11</v>
      </c>
      <c r="C45">
        <v>1</v>
      </c>
      <c r="D45">
        <f t="shared" si="0"/>
        <v>9.0909090909090917</v>
      </c>
      <c r="E45">
        <f>AVERAGE(D43:D45)</f>
        <v>4.9910873440285206</v>
      </c>
      <c r="F45" s="5">
        <f>100*SUM(C43:C45)/SUM(B43:B45)</f>
        <v>5</v>
      </c>
      <c r="H45">
        <v>57</v>
      </c>
      <c r="I45">
        <v>3</v>
      </c>
      <c r="J45">
        <f t="shared" si="10"/>
        <v>5.2631578947368416</v>
      </c>
      <c r="K45">
        <f>AVERAGE(J43:J45)</f>
        <v>5.0953997897970735</v>
      </c>
      <c r="L45" s="5">
        <f>100*SUM(I43:I45)/SUM(H43:H45)</f>
        <v>5.1428571428571432</v>
      </c>
      <c r="N45">
        <v>7</v>
      </c>
      <c r="O45">
        <v>0</v>
      </c>
      <c r="P45">
        <f t="shared" si="3"/>
        <v>0</v>
      </c>
      <c r="Q45">
        <f>AVERAGE(P43:P45)</f>
        <v>4.166666666666667</v>
      </c>
      <c r="R45" s="5">
        <f>100*SUM(O43:O45)/SUM(N43:N45)</f>
        <v>4.5454545454545459</v>
      </c>
      <c r="T45">
        <f>SUM(B45+H45)</f>
        <v>68</v>
      </c>
      <c r="U45">
        <f>AVERAGE(T43:T45)</f>
        <v>71.666666666666671</v>
      </c>
      <c r="V45">
        <f>SUM(C45+I45)</f>
        <v>4</v>
      </c>
      <c r="W45">
        <f>AVERAGE(V43:V45)</f>
        <v>3.6666666666666665</v>
      </c>
      <c r="X45">
        <f t="shared" si="13"/>
        <v>5.8823529411764701</v>
      </c>
      <c r="Y45">
        <f>AVERAGE(X43:X45)</f>
        <v>5.1324491292259218</v>
      </c>
      <c r="Z45" s="5">
        <f>100*SUM(V43:V45)/SUM(T43:T45)</f>
        <v>5.1162790697674421</v>
      </c>
    </row>
    <row r="46" spans="1:30">
      <c r="F46" s="5"/>
      <c r="L46" s="5"/>
      <c r="R46" s="5"/>
      <c r="Z46" s="5"/>
    </row>
    <row r="47" spans="1:30">
      <c r="A47" t="s">
        <v>218</v>
      </c>
      <c r="B47">
        <v>31</v>
      </c>
      <c r="C47">
        <v>3</v>
      </c>
      <c r="D47">
        <f t="shared" si="0"/>
        <v>9.67741935483871</v>
      </c>
      <c r="F47" s="5"/>
      <c r="H47">
        <v>64</v>
      </c>
      <c r="I47">
        <v>3</v>
      </c>
      <c r="J47">
        <f t="shared" si="10"/>
        <v>4.6875</v>
      </c>
      <c r="L47" s="5"/>
      <c r="R47" s="5"/>
      <c r="T47">
        <f>SUM(B47+H47)</f>
        <v>95</v>
      </c>
      <c r="V47">
        <f>SUM(C47+I47)</f>
        <v>6</v>
      </c>
      <c r="X47">
        <f t="shared" si="13"/>
        <v>6.3157894736842106</v>
      </c>
      <c r="Z47" s="5"/>
    </row>
    <row r="48" spans="1:30">
      <c r="A48" t="s">
        <v>219</v>
      </c>
      <c r="B48">
        <v>15</v>
      </c>
      <c r="C48">
        <v>1</v>
      </c>
      <c r="D48">
        <f t="shared" si="0"/>
        <v>6.666666666666667</v>
      </c>
      <c r="E48">
        <f>AVERAGE(D47:D48)</f>
        <v>8.172043010752688</v>
      </c>
      <c r="F48" s="5">
        <f>100*SUM(C47:C48)/SUM(B47:B48)</f>
        <v>8.695652173913043</v>
      </c>
      <c r="H48">
        <v>59</v>
      </c>
      <c r="I48">
        <v>2</v>
      </c>
      <c r="J48">
        <f t="shared" si="10"/>
        <v>3.3898305084745761</v>
      </c>
      <c r="K48">
        <f>AVERAGE(J47:J48)</f>
        <v>4.0386652542372881</v>
      </c>
      <c r="L48" s="5">
        <f>100*SUM(I47:I48)/SUM(H47:H48)</f>
        <v>4.0650406504065044</v>
      </c>
      <c r="R48" s="5"/>
      <c r="T48">
        <f>SUM(B48+H48)</f>
        <v>74</v>
      </c>
      <c r="U48">
        <f>AVERAGE(T47:T48)</f>
        <v>84.5</v>
      </c>
      <c r="V48">
        <f>SUM(C48+I48)</f>
        <v>3</v>
      </c>
      <c r="W48">
        <f t="shared" si="15"/>
        <v>4.5</v>
      </c>
      <c r="X48">
        <f t="shared" si="13"/>
        <v>4.0540540540540544</v>
      </c>
      <c r="Y48">
        <f t="shared" ref="Y48:Y51" si="17">AVERAGE(X47:X48)</f>
        <v>5.1849217638691325</v>
      </c>
      <c r="Z48" s="5">
        <f t="shared" si="16"/>
        <v>5.3254437869822482</v>
      </c>
    </row>
    <row r="49" spans="1:30">
      <c r="F49" s="5"/>
      <c r="L49" s="5"/>
      <c r="R49" s="5"/>
      <c r="Z49" s="5"/>
    </row>
    <row r="50" spans="1:30">
      <c r="A50" t="s">
        <v>220</v>
      </c>
      <c r="B50">
        <v>14</v>
      </c>
      <c r="C50">
        <v>1</v>
      </c>
      <c r="D50">
        <f t="shared" si="0"/>
        <v>7.1428571428571423</v>
      </c>
      <c r="F50" s="5"/>
      <c r="H50">
        <v>53</v>
      </c>
      <c r="I50">
        <v>5</v>
      </c>
      <c r="J50">
        <f t="shared" si="10"/>
        <v>9.433962264150944</v>
      </c>
      <c r="L50" s="5"/>
      <c r="R50" s="5"/>
      <c r="T50">
        <f>SUM(B50+H50)</f>
        <v>67</v>
      </c>
      <c r="V50">
        <f>SUM(C50+I50)</f>
        <v>6</v>
      </c>
      <c r="X50">
        <f t="shared" si="13"/>
        <v>8.9552238805970141</v>
      </c>
      <c r="Z50" s="5"/>
    </row>
    <row r="51" spans="1:30">
      <c r="A51" t="s">
        <v>221</v>
      </c>
      <c r="B51">
        <v>17</v>
      </c>
      <c r="C51">
        <v>0</v>
      </c>
      <c r="D51">
        <f t="shared" si="0"/>
        <v>0</v>
      </c>
      <c r="E51">
        <f>AVERAGE(D50:D51)</f>
        <v>3.5714285714285712</v>
      </c>
      <c r="F51" s="5">
        <f>100*SUM(C50:C51)/SUM(B50:B51)</f>
        <v>3.225806451612903</v>
      </c>
      <c r="H51">
        <v>91</v>
      </c>
      <c r="I51">
        <v>5</v>
      </c>
      <c r="J51">
        <f t="shared" si="10"/>
        <v>5.4945054945054945</v>
      </c>
      <c r="K51">
        <f>AVERAGE(J50:J51)</f>
        <v>7.4642338793282192</v>
      </c>
      <c r="L51" s="5">
        <f>100*SUM(I50:I51)/SUM(H50:H51)</f>
        <v>6.9444444444444446</v>
      </c>
      <c r="R51" s="5"/>
      <c r="T51">
        <f>SUM(B51+H51)</f>
        <v>108</v>
      </c>
      <c r="U51">
        <f t="shared" ref="U51" si="18">AVERAGE(T50:T51)</f>
        <v>87.5</v>
      </c>
      <c r="V51">
        <f>SUM(C51+I51)</f>
        <v>5</v>
      </c>
      <c r="W51">
        <f t="shared" si="15"/>
        <v>5.5</v>
      </c>
      <c r="X51">
        <f t="shared" si="13"/>
        <v>4.6296296296296298</v>
      </c>
      <c r="Y51">
        <f t="shared" si="17"/>
        <v>6.7924267551133219</v>
      </c>
      <c r="Z51" s="5">
        <f t="shared" si="16"/>
        <v>6.2857142857142856</v>
      </c>
    </row>
    <row r="52" spans="1:30">
      <c r="F52" s="5"/>
      <c r="L52" s="5"/>
      <c r="R52" s="5"/>
      <c r="Z52" s="5"/>
    </row>
    <row r="53" spans="1:30">
      <c r="A53" t="s">
        <v>222</v>
      </c>
      <c r="B53">
        <v>12</v>
      </c>
      <c r="C53">
        <v>1</v>
      </c>
      <c r="D53">
        <f t="shared" si="0"/>
        <v>8.3333333333333321</v>
      </c>
      <c r="F53" s="5"/>
      <c r="H53">
        <v>64</v>
      </c>
      <c r="I53">
        <v>1</v>
      </c>
      <c r="J53">
        <f t="shared" si="10"/>
        <v>1.5625</v>
      </c>
      <c r="L53" s="5"/>
      <c r="R53" s="5"/>
      <c r="T53">
        <f>SUM(B53+H53)</f>
        <v>76</v>
      </c>
      <c r="V53">
        <f>SUM(C53+I53)</f>
        <v>2</v>
      </c>
      <c r="X53">
        <f t="shared" si="13"/>
        <v>2.6315789473684208</v>
      </c>
      <c r="Z53" s="5"/>
    </row>
    <row r="54" spans="1:30">
      <c r="A54" t="s">
        <v>223</v>
      </c>
      <c r="B54">
        <v>11</v>
      </c>
      <c r="C54">
        <v>1</v>
      </c>
      <c r="D54">
        <f t="shared" si="0"/>
        <v>9.0909090909090917</v>
      </c>
      <c r="F54" s="5"/>
      <c r="H54">
        <v>52</v>
      </c>
      <c r="I54">
        <v>2</v>
      </c>
      <c r="J54">
        <f t="shared" si="10"/>
        <v>3.8461538461538463</v>
      </c>
      <c r="L54" s="5"/>
      <c r="R54" s="5"/>
      <c r="T54">
        <f>SUM(B54+H54)</f>
        <v>63</v>
      </c>
      <c r="V54">
        <f>SUM(C54+I54)</f>
        <v>3</v>
      </c>
      <c r="X54">
        <f t="shared" si="13"/>
        <v>4.7619047619047619</v>
      </c>
      <c r="Z54" s="5"/>
    </row>
    <row r="55" spans="1:30">
      <c r="A55" t="s">
        <v>224</v>
      </c>
      <c r="B55">
        <v>7</v>
      </c>
      <c r="C55">
        <v>0</v>
      </c>
      <c r="D55">
        <f t="shared" si="0"/>
        <v>0</v>
      </c>
      <c r="F55" s="5"/>
      <c r="H55">
        <v>50</v>
      </c>
      <c r="I55">
        <v>1</v>
      </c>
      <c r="J55">
        <f t="shared" si="10"/>
        <v>2</v>
      </c>
      <c r="L55" s="5"/>
      <c r="R55" s="5"/>
      <c r="T55">
        <f>SUM(B55+H55)</f>
        <v>57</v>
      </c>
      <c r="V55">
        <f>SUM(C55+I55)</f>
        <v>1</v>
      </c>
      <c r="X55">
        <f t="shared" si="13"/>
        <v>1.7543859649122806</v>
      </c>
      <c r="Z55" s="5"/>
    </row>
    <row r="56" spans="1:30">
      <c r="A56" t="s">
        <v>225</v>
      </c>
      <c r="B56">
        <v>15</v>
      </c>
      <c r="C56">
        <v>1</v>
      </c>
      <c r="D56">
        <f t="shared" si="0"/>
        <v>6.666666666666667</v>
      </c>
      <c r="E56">
        <f>AVERAGE(D53:D56)</f>
        <v>6.0227272727272725</v>
      </c>
      <c r="F56" s="5">
        <f>100*SUM(C53:C56)/SUM(B53:B56)</f>
        <v>6.666666666666667</v>
      </c>
      <c r="H56">
        <v>55</v>
      </c>
      <c r="I56">
        <v>3</v>
      </c>
      <c r="J56">
        <f t="shared" si="10"/>
        <v>5.4545454545454541</v>
      </c>
      <c r="K56">
        <f>AVERAGE(J53:J56)</f>
        <v>3.215799825174825</v>
      </c>
      <c r="L56" s="5">
        <f>100*SUM(I53:I56)/SUM(H53:H56)</f>
        <v>3.1674208144796379</v>
      </c>
      <c r="R56" s="5"/>
      <c r="T56">
        <f>SUM(B56+H56)</f>
        <v>70</v>
      </c>
      <c r="U56">
        <f>AVERAGE(T53:T56)</f>
        <v>66.5</v>
      </c>
      <c r="V56">
        <f>SUM(C56+I56)</f>
        <v>4</v>
      </c>
      <c r="W56">
        <f>AVERAGE(V53:V56)</f>
        <v>2.5</v>
      </c>
      <c r="X56">
        <f t="shared" si="13"/>
        <v>5.7142857142857144</v>
      </c>
      <c r="Y56">
        <f>AVERAGE(X53:X56)</f>
        <v>3.7155388471177941</v>
      </c>
      <c r="Z56" s="5">
        <f>100*SUM(V53:V56)/SUM(T53:T56)</f>
        <v>3.7593984962406015</v>
      </c>
    </row>
    <row r="57" spans="1:30">
      <c r="F57" s="5"/>
      <c r="L57" s="5"/>
      <c r="R57" s="5"/>
      <c r="Z57" s="5"/>
    </row>
    <row r="58" spans="1:30">
      <c r="A58" t="s">
        <v>164</v>
      </c>
      <c r="B58">
        <v>17</v>
      </c>
      <c r="C58">
        <v>3</v>
      </c>
      <c r="D58">
        <f t="shared" si="0"/>
        <v>17.647058823529413</v>
      </c>
      <c r="F58" s="5"/>
      <c r="H58">
        <v>47</v>
      </c>
      <c r="I58">
        <v>5</v>
      </c>
      <c r="J58">
        <f t="shared" si="10"/>
        <v>10.638297872340425</v>
      </c>
      <c r="L58" s="5"/>
      <c r="R58" s="5"/>
      <c r="T58">
        <f>SUM(B58+H58)</f>
        <v>64</v>
      </c>
      <c r="V58">
        <f>SUM(C58+I58)</f>
        <v>8</v>
      </c>
      <c r="X58">
        <f t="shared" si="2"/>
        <v>12.5</v>
      </c>
      <c r="Z58" s="5"/>
    </row>
    <row r="59" spans="1:30">
      <c r="A59" t="s">
        <v>154</v>
      </c>
      <c r="B59">
        <v>23</v>
      </c>
      <c r="C59">
        <v>3</v>
      </c>
      <c r="D59">
        <f t="shared" si="0"/>
        <v>13.043478260869565</v>
      </c>
      <c r="F59" s="5"/>
      <c r="H59">
        <v>102</v>
      </c>
      <c r="I59">
        <v>3</v>
      </c>
      <c r="J59">
        <f t="shared" si="10"/>
        <v>2.9411764705882351</v>
      </c>
      <c r="L59" s="5"/>
      <c r="N59">
        <v>3</v>
      </c>
      <c r="O59">
        <v>0</v>
      </c>
      <c r="P59">
        <f t="shared" si="3"/>
        <v>0</v>
      </c>
      <c r="R59" s="5"/>
      <c r="T59">
        <f>SUM(B59+H59)</f>
        <v>125</v>
      </c>
      <c r="V59">
        <f>SUM(C59+I59)</f>
        <v>6</v>
      </c>
      <c r="X59">
        <f t="shared" si="2"/>
        <v>4.8</v>
      </c>
      <c r="Z59" s="5"/>
    </row>
    <row r="60" spans="1:30">
      <c r="A60" t="s">
        <v>155</v>
      </c>
      <c r="B60">
        <v>21</v>
      </c>
      <c r="C60">
        <v>3</v>
      </c>
      <c r="D60">
        <f t="shared" si="0"/>
        <v>14.285714285714285</v>
      </c>
      <c r="E60">
        <f>AVERAGE(D58:D60)</f>
        <v>14.992083790037753</v>
      </c>
      <c r="F60" s="5">
        <f>100*SUM(C58:C60)/SUM(B58:B60)</f>
        <v>14.754098360655737</v>
      </c>
      <c r="H60">
        <v>106</v>
      </c>
      <c r="I60">
        <v>5</v>
      </c>
      <c r="J60">
        <f t="shared" si="10"/>
        <v>4.716981132075472</v>
      </c>
      <c r="K60">
        <f>AVERAGE(J58:J60)</f>
        <v>6.0988184916680446</v>
      </c>
      <c r="L60" s="5">
        <f>100*SUM(I58:I60)/SUM(H58:H60)</f>
        <v>5.0980392156862742</v>
      </c>
      <c r="N60">
        <v>3</v>
      </c>
      <c r="O60">
        <v>1</v>
      </c>
      <c r="P60">
        <f t="shared" si="3"/>
        <v>33.333333333333329</v>
      </c>
      <c r="Q60">
        <f>AVERAGE(P59:P60)</f>
        <v>16.666666666666664</v>
      </c>
      <c r="R60" s="5">
        <f>100*SUM(O58:O60)/SUM(N58:N60)</f>
        <v>16.666666666666668</v>
      </c>
      <c r="T60">
        <f>SUM(B60+H60)</f>
        <v>127</v>
      </c>
      <c r="U60">
        <f>AVERAGE(T58:T60)</f>
        <v>105.33333333333333</v>
      </c>
      <c r="V60">
        <f>SUM(C60+I60)</f>
        <v>8</v>
      </c>
      <c r="W60">
        <f>AVERAGE(V58:V60)</f>
        <v>7.333333333333333</v>
      </c>
      <c r="X60">
        <f t="shared" si="2"/>
        <v>6.2992125984251963</v>
      </c>
      <c r="Y60">
        <f>AVERAGE(X58:X60)</f>
        <v>7.866404199475066</v>
      </c>
      <c r="Z60" s="5">
        <f>100*SUM(V58:V60)/SUM(T58:T60)</f>
        <v>6.962025316455696</v>
      </c>
      <c r="AA60">
        <v>3</v>
      </c>
      <c r="AC60">
        <f>AVERAGE(T58:T60)</f>
        <v>105.33333333333333</v>
      </c>
      <c r="AD60">
        <v>3</v>
      </c>
    </row>
    <row r="61" spans="1:30">
      <c r="F61" s="5"/>
      <c r="L61" s="5"/>
      <c r="R61" s="5"/>
      <c r="Z61" s="5"/>
    </row>
    <row r="62" spans="1:30">
      <c r="A62" t="s">
        <v>187</v>
      </c>
      <c r="B62">
        <f>COUNT(B2:B60)</f>
        <v>47</v>
      </c>
      <c r="C62">
        <f>COUNT(C2:C60)</f>
        <v>47</v>
      </c>
      <c r="D62">
        <f>COUNT(D2:D60)</f>
        <v>47</v>
      </c>
      <c r="E62">
        <f>COUNT(E2:E60)</f>
        <v>13</v>
      </c>
      <c r="F62" s="5">
        <f>COUNT(F2:F60)</f>
        <v>13</v>
      </c>
      <c r="H62">
        <f>COUNT(H2:H60)</f>
        <v>47</v>
      </c>
      <c r="I62">
        <f>COUNT(I2:I60)</f>
        <v>47</v>
      </c>
      <c r="J62">
        <f>COUNT(J2:J60)</f>
        <v>47</v>
      </c>
      <c r="K62">
        <f>COUNT(K2:K60)</f>
        <v>13</v>
      </c>
      <c r="L62" s="5">
        <f>COUNT(L2:L60)</f>
        <v>13</v>
      </c>
      <c r="M62" s="9"/>
      <c r="N62" s="9">
        <f>COUNT(N2:N60)</f>
        <v>28</v>
      </c>
      <c r="O62" s="9">
        <f>COUNT(O2:O60)</f>
        <v>28</v>
      </c>
      <c r="P62" s="9">
        <f>COUNT(P2:P60)</f>
        <v>28</v>
      </c>
      <c r="Q62" s="9">
        <f>COUNT(Q2:Q60)</f>
        <v>7</v>
      </c>
      <c r="R62" s="5">
        <f>COUNT(R2:R60)</f>
        <v>7</v>
      </c>
      <c r="T62">
        <f t="shared" ref="T62:Z62" si="19">COUNT(T2:T60)</f>
        <v>46</v>
      </c>
      <c r="U62">
        <f t="shared" si="19"/>
        <v>13</v>
      </c>
      <c r="V62">
        <f t="shared" si="19"/>
        <v>46</v>
      </c>
      <c r="W62">
        <f t="shared" si="19"/>
        <v>13</v>
      </c>
      <c r="X62">
        <f t="shared" si="19"/>
        <v>46</v>
      </c>
      <c r="Y62">
        <f t="shared" si="19"/>
        <v>13</v>
      </c>
      <c r="Z62" s="5">
        <f t="shared" si="19"/>
        <v>13</v>
      </c>
      <c r="AC62">
        <f>COUNT(AC2:AC60)</f>
        <v>7</v>
      </c>
    </row>
    <row r="63" spans="1:30">
      <c r="A63" t="s">
        <v>176</v>
      </c>
      <c r="B63">
        <f>AVERAGE(B2:B60)</f>
        <v>18.063829787234042</v>
      </c>
      <c r="C63">
        <f>AVERAGE(C2:C60)</f>
        <v>1.425531914893617</v>
      </c>
      <c r="D63">
        <f>AVERAGE(D2:D60)</f>
        <v>7.4793040279456848</v>
      </c>
      <c r="E63">
        <f>AVERAGE(E2:E60)</f>
        <v>7.2916268438160063</v>
      </c>
      <c r="F63" s="5">
        <f>AVERAGE(F2:F60)</f>
        <v>7.1880482894700135</v>
      </c>
      <c r="H63">
        <f>AVERAGE(H2:H60)</f>
        <v>68.106382978723403</v>
      </c>
      <c r="I63">
        <f>AVERAGE(I2:I60)</f>
        <v>2.4042553191489362</v>
      </c>
      <c r="J63">
        <f>AVERAGE(J2:J60)</f>
        <v>3.5602370767011644</v>
      </c>
      <c r="K63">
        <f>AVERAGE(K2:K60)</f>
        <v>3.71713541668215</v>
      </c>
      <c r="L63" s="5">
        <f>AVERAGE(L2:L60)</f>
        <v>3.6365351139680295</v>
      </c>
      <c r="M63" s="9"/>
      <c r="N63" s="9">
        <f>AVERAGE(N2:N60)</f>
        <v>4.2142857142857144</v>
      </c>
      <c r="O63" s="9">
        <f>AVERAGE(O2:O60)</f>
        <v>0.14285714285714285</v>
      </c>
      <c r="P63" s="9">
        <f>AVERAGE(P2:P60)</f>
        <v>2.5935374149659864</v>
      </c>
      <c r="Q63" s="9">
        <f>AVERAGE(Q2:Q60)</f>
        <v>3.5228377065111758</v>
      </c>
      <c r="R63" s="5">
        <f>AVERAGE(R2:R60)</f>
        <v>3.6255411255411261</v>
      </c>
      <c r="T63">
        <f t="shared" ref="T63:Z63" si="20">AVERAGE(T2:T60)</f>
        <v>86.543478260869563</v>
      </c>
      <c r="U63">
        <f t="shared" si="20"/>
        <v>89.562087912087904</v>
      </c>
      <c r="V63">
        <f t="shared" si="20"/>
        <v>3.847826086956522</v>
      </c>
      <c r="W63">
        <f t="shared" si="20"/>
        <v>3.9695970695970697</v>
      </c>
      <c r="X63">
        <f t="shared" si="20"/>
        <v>4.4991472647299906</v>
      </c>
      <c r="Y63">
        <f t="shared" si="20"/>
        <v>4.5683165869834372</v>
      </c>
      <c r="Z63" s="5">
        <f t="shared" si="20"/>
        <v>4.5111659025854927</v>
      </c>
      <c r="AC63">
        <f>AVERAGE(AC2:AC60)</f>
        <v>88.162925170068021</v>
      </c>
    </row>
    <row r="64" spans="1:30">
      <c r="A64" t="s">
        <v>185</v>
      </c>
      <c r="B64">
        <f>STDEV(B2:B60)</f>
        <v>8.3494448014306286</v>
      </c>
      <c r="C64">
        <f>STDEV(C2:C60)</f>
        <v>1.314545397550106</v>
      </c>
      <c r="D64">
        <f>STDEV(D2:D60)</f>
        <v>5.8261736537473814</v>
      </c>
      <c r="E64">
        <f>STDEV(E2:E60)</f>
        <v>3.9863952872800388</v>
      </c>
      <c r="F64" s="5">
        <f>STDEV(F2:F60)</f>
        <v>3.7064117327257957</v>
      </c>
      <c r="H64">
        <f>STDEV(H2:H60)</f>
        <v>22.081109418561521</v>
      </c>
      <c r="I64">
        <f>STDEV(I2:I60)</f>
        <v>2.0071564838811917</v>
      </c>
      <c r="J64">
        <f>STDEV(J2:J60)</f>
        <v>2.6967336844596721</v>
      </c>
      <c r="K64">
        <f>STDEV(K2:K60)</f>
        <v>1.9225701251339551</v>
      </c>
      <c r="L64" s="5">
        <f>STDEV(L2:L60)</f>
        <v>1.7454254326056358</v>
      </c>
      <c r="M64" s="9"/>
      <c r="N64" s="9">
        <f>STDEV(N2:N60)</f>
        <v>3.4032353109960796</v>
      </c>
      <c r="O64" s="9">
        <f>STDEV(O2:O60)</f>
        <v>0.35634832254989923</v>
      </c>
      <c r="P64" s="9">
        <f>STDEV(P2:P60)</f>
        <v>7.3013254167764465</v>
      </c>
      <c r="Q64" s="9">
        <f>STDEV(Q2:Q60)</f>
        <v>6.0951965632840439</v>
      </c>
      <c r="R64" s="5">
        <f>STDEV(R2:R60)</f>
        <v>6.1072116761354662</v>
      </c>
      <c r="T64">
        <f t="shared" ref="T64:Z64" si="21">STDEV(T2:T60)</f>
        <v>23.637734918500438</v>
      </c>
      <c r="U64">
        <f t="shared" si="21"/>
        <v>19.875066671345284</v>
      </c>
      <c r="V64">
        <f t="shared" si="21"/>
        <v>2.6663949136894165</v>
      </c>
      <c r="W64">
        <f t="shared" si="21"/>
        <v>1.8178674477743888</v>
      </c>
      <c r="X64">
        <f t="shared" si="21"/>
        <v>2.9007747249734761</v>
      </c>
      <c r="Y64">
        <f t="shared" si="21"/>
        <v>2.0031920683383722</v>
      </c>
      <c r="Z64" s="5">
        <f t="shared" si="21"/>
        <v>1.8182423012466009</v>
      </c>
      <c r="AC64">
        <f>STDEV(AC2:AC60)</f>
        <v>13.087699407052238</v>
      </c>
    </row>
    <row r="65" spans="1:29">
      <c r="A65" t="s">
        <v>186</v>
      </c>
      <c r="B65">
        <f>B64/SQRT(COUNT(B2:B60))</f>
        <v>1.2178916949728187</v>
      </c>
      <c r="C65">
        <f>C64/SQRT(COUNT(C2:C60))</f>
        <v>0.19174615323724264</v>
      </c>
      <c r="D65">
        <f>D64/SQRT(COUNT(D2:D60))</f>
        <v>0.84983477046911904</v>
      </c>
      <c r="E65">
        <f>E64/SQRT(COUNT(E2:E60))</f>
        <v>1.1056271240427831</v>
      </c>
      <c r="F65" s="5">
        <f>F64/SQRT(COUNT(F2:F60))</f>
        <v>1.0279736577172451</v>
      </c>
      <c r="H65">
        <f>H64/SQRT(COUNT(H2:H60))</f>
        <v>3.2208608376025558</v>
      </c>
      <c r="I65">
        <f>I64/SQRT(COUNT(I2:I60))</f>
        <v>0.29277386345627399</v>
      </c>
      <c r="J65">
        <f>J64/SQRT(COUNT(J2:J60))</f>
        <v>0.39335903595579597</v>
      </c>
      <c r="K65">
        <f>K64/SQRT(COUNT(K2:K60))</f>
        <v>0.53322501283428414</v>
      </c>
      <c r="L65" s="5">
        <f>L64/SQRT(COUNT(L2:L60))</f>
        <v>0.48409391498142579</v>
      </c>
      <c r="M65" s="9"/>
      <c r="N65" s="9">
        <f>N64/SQRT(COUNT(N2:N60))</f>
        <v>0.64315102042351335</v>
      </c>
      <c r="O65" s="9">
        <f>O64/SQRT(COUNT(O2:O60))</f>
        <v>6.7343502970147393E-2</v>
      </c>
      <c r="P65" s="9">
        <f>P64/SQRT(COUNT(P2:P60))</f>
        <v>1.379820806710393</v>
      </c>
      <c r="Q65" s="9">
        <f>Q64/SQRT(COUNT(Q2:Q60))</f>
        <v>2.3037677569293065</v>
      </c>
      <c r="R65" s="5">
        <f>R64/SQRT(COUNT(R2:R60))</f>
        <v>2.3083090427263406</v>
      </c>
      <c r="T65">
        <f t="shared" ref="T65:Z65" si="22">T64/SQRT(COUNT(T2:T60))</f>
        <v>3.4851938754546228</v>
      </c>
      <c r="U65">
        <f t="shared" si="22"/>
        <v>5.5123516912923707</v>
      </c>
      <c r="V65">
        <f t="shared" si="22"/>
        <v>0.39313848195583567</v>
      </c>
      <c r="W65">
        <f t="shared" si="22"/>
        <v>0.50418571499595499</v>
      </c>
      <c r="X65">
        <f t="shared" si="22"/>
        <v>0.42769589981477307</v>
      </c>
      <c r="Y65">
        <f t="shared" si="22"/>
        <v>0.5555855166920588</v>
      </c>
      <c r="Z65" s="5">
        <f t="shared" si="22"/>
        <v>0.50428968064325086</v>
      </c>
      <c r="AC65">
        <f>AC64/SQRT(COUNT(AC2:AC60))</f>
        <v>4.9466854092896746</v>
      </c>
    </row>
    <row r="67" spans="1:29">
      <c r="A67" s="13" t="s">
        <v>200</v>
      </c>
    </row>
    <row r="68" spans="1:29">
      <c r="A68" t="s">
        <v>196</v>
      </c>
      <c r="B68">
        <v>0.98203439999999997</v>
      </c>
    </row>
    <row r="69" spans="1:29">
      <c r="A69" t="s">
        <v>197</v>
      </c>
      <c r="B69">
        <f>SQRT((12*F64^2+12*L64^2)/24)</f>
        <v>2.8968947058250154</v>
      </c>
    </row>
    <row r="70" spans="1:29">
      <c r="A70" t="s">
        <v>205</v>
      </c>
      <c r="B70" s="8">
        <v>1.2649109999999999</v>
      </c>
    </row>
    <row r="71" spans="1:29">
      <c r="A71" t="s">
        <v>206</v>
      </c>
      <c r="B71">
        <v>2.5000000000000001E-2</v>
      </c>
    </row>
    <row r="73" spans="1:29">
      <c r="A73" s="13" t="s">
        <v>201</v>
      </c>
    </row>
    <row r="74" spans="1:29">
      <c r="A74" t="s">
        <v>196</v>
      </c>
      <c r="B74">
        <v>0.93769990000000003</v>
      </c>
    </row>
    <row r="75" spans="1:29">
      <c r="A75" t="s">
        <v>197</v>
      </c>
      <c r="B75">
        <f>SQRT((12*F64^2+18*'ONstim+ACh'!F91^2)/30)</f>
        <v>6.411386235735792</v>
      </c>
    </row>
    <row r="76" spans="1:29">
      <c r="A76" t="s">
        <v>198</v>
      </c>
      <c r="B76" s="7">
        <v>1.3333330000000001</v>
      </c>
    </row>
    <row r="77" spans="1:29">
      <c r="A77" t="s">
        <v>206</v>
      </c>
      <c r="B77">
        <v>-0.13100000000000001</v>
      </c>
    </row>
    <row r="79" spans="1:29">
      <c r="A79" s="13" t="s">
        <v>202</v>
      </c>
    </row>
    <row r="80" spans="1:29">
      <c r="A80" t="s">
        <v>196</v>
      </c>
      <c r="B80">
        <v>0.74625059999999999</v>
      </c>
    </row>
    <row r="81" spans="1:2">
      <c r="A81" t="s">
        <v>197</v>
      </c>
      <c r="B81">
        <f>SQRT((12*L64^2+18*'ONstim+ACh'!L91^2)/30)</f>
        <v>1.720140397828154</v>
      </c>
    </row>
    <row r="82" spans="1:2">
      <c r="A82" t="s">
        <v>198</v>
      </c>
      <c r="B82">
        <v>1</v>
      </c>
    </row>
    <row r="83" spans="1:2">
      <c r="A83" t="s">
        <v>206</v>
      </c>
      <c r="B83">
        <v>-4.2000000000000003E-2</v>
      </c>
    </row>
    <row r="85" spans="1:2">
      <c r="A85" s="13" t="s">
        <v>242</v>
      </c>
    </row>
    <row r="86" spans="1:2">
      <c r="A86" t="s">
        <v>196</v>
      </c>
      <c r="B86">
        <v>0.99999939999999998</v>
      </c>
    </row>
    <row r="87" spans="1:2">
      <c r="A87" t="s">
        <v>197</v>
      </c>
      <c r="B87">
        <f>SQRT((12*Z64^2+10*Control!H62^2)/22)</f>
        <v>1.6058747054421687</v>
      </c>
    </row>
    <row r="88" spans="1:2">
      <c r="A88" t="s">
        <v>198</v>
      </c>
      <c r="B88">
        <v>3</v>
      </c>
    </row>
  </sheetData>
  <phoneticPr fontId="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85C6-4FC2-44B6-AFC6-58196C93E53A}">
  <dimension ref="A1:AD98"/>
  <sheetViews>
    <sheetView topLeftCell="A58" zoomScale="70" zoomScaleNormal="70" workbookViewId="0">
      <selection activeCell="N25" sqref="N25"/>
    </sheetView>
  </sheetViews>
  <sheetFormatPr baseColWidth="10" defaultColWidth="9.140625" defaultRowHeight="15"/>
  <cols>
    <col min="1" max="1" width="16.7109375" customWidth="1"/>
    <col min="2" max="2" width="27.140625" customWidth="1"/>
    <col min="3" max="3" width="12.85546875" customWidth="1"/>
    <col min="6" max="6" width="16.7109375" customWidth="1"/>
    <col min="8" max="8" width="30.85546875" customWidth="1"/>
    <col min="9" max="9" width="12.28515625" customWidth="1"/>
    <col min="12" max="12" width="21.140625" customWidth="1"/>
    <col min="13" max="13" width="17.7109375" customWidth="1"/>
    <col min="14" max="14" width="50.28515625" customWidth="1"/>
    <col min="15" max="15" width="11" customWidth="1"/>
    <col min="17" max="17" width="10.7109375" customWidth="1"/>
    <col min="18" max="18" width="20.85546875" customWidth="1"/>
    <col min="20" max="20" width="10.85546875" customWidth="1"/>
    <col min="21" max="21" width="15.85546875" customWidth="1"/>
    <col min="22" max="22" width="17.5703125" customWidth="1"/>
    <col min="23" max="23" width="23.5703125" customWidth="1"/>
    <col min="24" max="25" width="12.85546875" customWidth="1"/>
    <col min="26" max="26" width="16.85546875" customWidth="1"/>
    <col min="27" max="27" width="12.85546875" customWidth="1"/>
    <col min="29" max="29" width="22.7109375" customWidth="1"/>
  </cols>
  <sheetData>
    <row r="1" spans="1:30">
      <c r="A1" t="s">
        <v>0</v>
      </c>
      <c r="B1" s="12" t="s">
        <v>212</v>
      </c>
      <c r="C1" t="s">
        <v>2</v>
      </c>
      <c r="D1" t="s">
        <v>3</v>
      </c>
      <c r="E1" t="s">
        <v>4</v>
      </c>
      <c r="F1" s="5" t="s">
        <v>190</v>
      </c>
      <c r="H1" s="12" t="s">
        <v>213</v>
      </c>
      <c r="I1" t="s">
        <v>2</v>
      </c>
      <c r="J1" t="s">
        <v>3</v>
      </c>
      <c r="K1" t="s">
        <v>4</v>
      </c>
      <c r="L1" s="5" t="s">
        <v>191</v>
      </c>
      <c r="N1" s="12" t="s">
        <v>246</v>
      </c>
      <c r="O1" t="s">
        <v>2</v>
      </c>
      <c r="P1" t="s">
        <v>3</v>
      </c>
      <c r="Q1" t="s">
        <v>4</v>
      </c>
      <c r="R1" s="5" t="s">
        <v>191</v>
      </c>
      <c r="T1" s="12" t="s">
        <v>174</v>
      </c>
      <c r="U1" t="s">
        <v>180</v>
      </c>
      <c r="V1" t="s">
        <v>175</v>
      </c>
      <c r="W1" t="s">
        <v>182</v>
      </c>
      <c r="X1" t="s">
        <v>177</v>
      </c>
      <c r="Y1" t="s">
        <v>183</v>
      </c>
      <c r="Z1" s="5" t="s">
        <v>192</v>
      </c>
      <c r="AA1" t="s">
        <v>243</v>
      </c>
      <c r="AC1" s="12" t="s">
        <v>245</v>
      </c>
      <c r="AD1" t="s">
        <v>243</v>
      </c>
    </row>
    <row r="2" spans="1:30">
      <c r="A2" s="9" t="s">
        <v>89</v>
      </c>
      <c r="B2" s="9">
        <v>1</v>
      </c>
      <c r="C2">
        <v>0</v>
      </c>
      <c r="D2">
        <f>C2/B2*100</f>
        <v>0</v>
      </c>
      <c r="F2" s="5"/>
      <c r="H2">
        <v>80</v>
      </c>
      <c r="I2">
        <v>2</v>
      </c>
      <c r="J2">
        <f>I2/H2*100</f>
        <v>2.5</v>
      </c>
      <c r="L2" s="5"/>
      <c r="R2" s="5"/>
      <c r="T2">
        <f t="shared" ref="T2:T7" si="0">SUM(B2+H2)</f>
        <v>81</v>
      </c>
      <c r="V2">
        <f t="shared" ref="V2:V7" si="1">SUM(C2+I2)</f>
        <v>2</v>
      </c>
      <c r="X2">
        <f t="shared" ref="X2:X7" si="2">V2/T2*100</f>
        <v>2.4691358024691357</v>
      </c>
      <c r="Z2" s="5"/>
    </row>
    <row r="3" spans="1:30">
      <c r="A3" s="9" t="s">
        <v>90</v>
      </c>
      <c r="B3" s="9">
        <v>2</v>
      </c>
      <c r="C3">
        <v>1</v>
      </c>
      <c r="D3">
        <f t="shared" ref="D3:D83" si="3">C3/B3*100</f>
        <v>50</v>
      </c>
      <c r="F3" s="5"/>
      <c r="H3">
        <v>84</v>
      </c>
      <c r="I3">
        <v>1</v>
      </c>
      <c r="J3">
        <f t="shared" ref="J3:J7" si="4">I3/H3*100</f>
        <v>1.1904761904761905</v>
      </c>
      <c r="L3" s="5"/>
      <c r="R3" s="5"/>
      <c r="T3">
        <f t="shared" si="0"/>
        <v>86</v>
      </c>
      <c r="V3">
        <f t="shared" si="1"/>
        <v>2</v>
      </c>
      <c r="X3">
        <f t="shared" si="2"/>
        <v>2.3255813953488373</v>
      </c>
      <c r="Z3" s="5"/>
    </row>
    <row r="4" spans="1:30">
      <c r="A4" s="9" t="s">
        <v>91</v>
      </c>
      <c r="B4" s="9">
        <v>3</v>
      </c>
      <c r="C4">
        <v>0</v>
      </c>
      <c r="D4">
        <f t="shared" si="3"/>
        <v>0</v>
      </c>
      <c r="F4" s="5"/>
      <c r="H4">
        <v>64</v>
      </c>
      <c r="I4">
        <v>1</v>
      </c>
      <c r="J4">
        <f t="shared" si="4"/>
        <v>1.5625</v>
      </c>
      <c r="L4" s="5"/>
      <c r="R4" s="5"/>
      <c r="T4">
        <f t="shared" si="0"/>
        <v>67</v>
      </c>
      <c r="V4">
        <f t="shared" si="1"/>
        <v>1</v>
      </c>
      <c r="X4">
        <f t="shared" si="2"/>
        <v>1.4925373134328357</v>
      </c>
      <c r="Z4" s="5"/>
    </row>
    <row r="5" spans="1:30">
      <c r="A5" s="9" t="s">
        <v>92</v>
      </c>
      <c r="B5" s="9">
        <v>3</v>
      </c>
      <c r="C5">
        <v>0</v>
      </c>
      <c r="D5">
        <f t="shared" si="3"/>
        <v>0</v>
      </c>
      <c r="F5" s="5"/>
      <c r="H5">
        <v>70</v>
      </c>
      <c r="I5">
        <v>3</v>
      </c>
      <c r="J5">
        <f t="shared" si="4"/>
        <v>4.2857142857142856</v>
      </c>
      <c r="L5" s="5"/>
      <c r="R5" s="5"/>
      <c r="T5">
        <f t="shared" si="0"/>
        <v>73</v>
      </c>
      <c r="V5">
        <f t="shared" si="1"/>
        <v>3</v>
      </c>
      <c r="X5">
        <f t="shared" si="2"/>
        <v>4.10958904109589</v>
      </c>
      <c r="Z5" s="5"/>
    </row>
    <row r="6" spans="1:30">
      <c r="A6" s="9" t="s">
        <v>93</v>
      </c>
      <c r="B6" s="9">
        <v>4</v>
      </c>
      <c r="C6">
        <v>1</v>
      </c>
      <c r="D6">
        <f t="shared" si="3"/>
        <v>25</v>
      </c>
      <c r="F6" s="5"/>
      <c r="H6">
        <v>42</v>
      </c>
      <c r="I6">
        <v>3</v>
      </c>
      <c r="J6">
        <f t="shared" si="4"/>
        <v>7.1428571428571423</v>
      </c>
      <c r="L6" s="5"/>
      <c r="R6" s="5"/>
      <c r="T6">
        <f t="shared" si="0"/>
        <v>46</v>
      </c>
      <c r="V6">
        <f t="shared" si="1"/>
        <v>4</v>
      </c>
      <c r="X6">
        <f t="shared" si="2"/>
        <v>8.695652173913043</v>
      </c>
      <c r="Z6" s="5"/>
    </row>
    <row r="7" spans="1:30">
      <c r="A7" s="9" t="s">
        <v>94</v>
      </c>
      <c r="B7" s="9">
        <v>5</v>
      </c>
      <c r="C7">
        <v>1</v>
      </c>
      <c r="D7">
        <f t="shared" si="3"/>
        <v>20</v>
      </c>
      <c r="E7">
        <f>AVERAGE(D2:D7)</f>
        <v>15.833333333333334</v>
      </c>
      <c r="F7" s="5">
        <f>100*SUM(C2:C7)/SUM(B2:B7)</f>
        <v>16.666666666666668</v>
      </c>
      <c r="H7">
        <v>64</v>
      </c>
      <c r="I7">
        <v>2</v>
      </c>
      <c r="J7">
        <f t="shared" si="4"/>
        <v>3.125</v>
      </c>
      <c r="K7">
        <f>AVERAGE(J2:J7)</f>
        <v>3.3010912698412702</v>
      </c>
      <c r="L7" s="5">
        <f>100*SUM(I2:I7)/SUM(H2:H7)</f>
        <v>2.9702970297029703</v>
      </c>
      <c r="R7" s="5"/>
      <c r="T7">
        <f t="shared" si="0"/>
        <v>69</v>
      </c>
      <c r="U7">
        <f>AVERAGE(T2:T7)</f>
        <v>70.333333333333329</v>
      </c>
      <c r="V7">
        <f t="shared" si="1"/>
        <v>3</v>
      </c>
      <c r="W7">
        <f>AVERAGE(V2:V7)</f>
        <v>2.5</v>
      </c>
      <c r="X7">
        <f t="shared" si="2"/>
        <v>4.3478260869565215</v>
      </c>
      <c r="Y7">
        <f>AVERAGE(X2:X7)</f>
        <v>3.9067203022027108</v>
      </c>
      <c r="Z7" s="5">
        <f>100*SUM(V2:V7)/SUM(T2:T7)</f>
        <v>3.5545023696682465</v>
      </c>
      <c r="AA7">
        <v>7</v>
      </c>
    </row>
    <row r="8" spans="1:30">
      <c r="A8" s="9"/>
      <c r="B8" s="9"/>
      <c r="F8" s="5"/>
      <c r="L8" s="5"/>
      <c r="R8" s="5"/>
      <c r="Z8" s="5"/>
    </row>
    <row r="9" spans="1:30">
      <c r="A9" s="9" t="s">
        <v>95</v>
      </c>
      <c r="B9" s="9">
        <v>9</v>
      </c>
      <c r="C9">
        <v>0</v>
      </c>
      <c r="D9">
        <f t="shared" si="3"/>
        <v>0</v>
      </c>
      <c r="F9" s="5"/>
      <c r="H9">
        <v>78</v>
      </c>
      <c r="I9">
        <v>2</v>
      </c>
      <c r="J9">
        <f t="shared" ref="J9:J10" si="5">I9/H9*100</f>
        <v>2.5641025641025639</v>
      </c>
      <c r="L9" s="5"/>
      <c r="R9" s="5"/>
      <c r="T9">
        <f>SUM(B9+H9)</f>
        <v>87</v>
      </c>
      <c r="V9">
        <f>SUM(C9+I9)</f>
        <v>2</v>
      </c>
      <c r="X9">
        <f>V9/T9*100</f>
        <v>2.2988505747126435</v>
      </c>
      <c r="Z9" s="5"/>
    </row>
    <row r="10" spans="1:30">
      <c r="A10" s="9" t="s">
        <v>96</v>
      </c>
      <c r="B10" s="9">
        <v>7</v>
      </c>
      <c r="C10">
        <v>4</v>
      </c>
      <c r="D10">
        <f t="shared" si="3"/>
        <v>57.142857142857139</v>
      </c>
      <c r="E10">
        <f>AVERAGE(D9:D10)</f>
        <v>28.571428571428569</v>
      </c>
      <c r="F10" s="5">
        <f>100*SUM(C9:C10)/SUM(B9:B10)</f>
        <v>25</v>
      </c>
      <c r="H10">
        <v>69</v>
      </c>
      <c r="I10">
        <v>4</v>
      </c>
      <c r="J10">
        <f t="shared" si="5"/>
        <v>5.7971014492753623</v>
      </c>
      <c r="K10">
        <f>AVERAGE(J9:J10)</f>
        <v>4.1806020066889626</v>
      </c>
      <c r="L10" s="5">
        <f>100*SUM(I9:I10)/SUM(H9:H10)</f>
        <v>4.0816326530612246</v>
      </c>
      <c r="R10" s="5"/>
      <c r="T10">
        <f>SUM(B10+H10)</f>
        <v>76</v>
      </c>
      <c r="U10">
        <f>AVERAGE(T9:T10)</f>
        <v>81.5</v>
      </c>
      <c r="V10">
        <f>SUM(C10+I10)</f>
        <v>8</v>
      </c>
      <c r="W10">
        <f>AVERAGE(V9:V10)</f>
        <v>5</v>
      </c>
      <c r="X10">
        <f>V10/T10*100</f>
        <v>10.526315789473683</v>
      </c>
      <c r="Y10">
        <f>AVERAGE(X9:X10)</f>
        <v>6.4125831820931634</v>
      </c>
      <c r="Z10" s="5">
        <f>100*SUM(V9:V10)/SUM(T9:T10)</f>
        <v>6.1349693251533743</v>
      </c>
      <c r="AA10">
        <v>2</v>
      </c>
      <c r="AC10">
        <f>AVERAGE(T2:T10)</f>
        <v>73.125</v>
      </c>
      <c r="AD10">
        <v>9</v>
      </c>
    </row>
    <row r="11" spans="1:30">
      <c r="A11" s="9"/>
      <c r="B11" s="9"/>
      <c r="F11" s="5"/>
      <c r="L11" s="5"/>
      <c r="R11" s="5"/>
      <c r="Z11" s="5"/>
    </row>
    <row r="12" spans="1:30">
      <c r="A12" s="9" t="s">
        <v>97</v>
      </c>
      <c r="B12" s="9">
        <v>13</v>
      </c>
      <c r="C12">
        <v>0</v>
      </c>
      <c r="D12">
        <f t="shared" si="3"/>
        <v>0</v>
      </c>
      <c r="F12" s="5"/>
      <c r="H12">
        <v>86</v>
      </c>
      <c r="I12">
        <v>4</v>
      </c>
      <c r="J12">
        <f t="shared" ref="J12:J13" si="6">I12/H12*100</f>
        <v>4.6511627906976747</v>
      </c>
      <c r="L12" s="5"/>
      <c r="R12" s="5"/>
      <c r="T12">
        <f>SUM(B12+H12)</f>
        <v>99</v>
      </c>
      <c r="V12">
        <f>SUM(C12+I12)</f>
        <v>4</v>
      </c>
      <c r="X12">
        <f>V12/T12*100</f>
        <v>4.0404040404040407</v>
      </c>
      <c r="Z12" s="5"/>
    </row>
    <row r="13" spans="1:30">
      <c r="A13" s="9" t="s">
        <v>98</v>
      </c>
      <c r="B13" s="9">
        <v>23</v>
      </c>
      <c r="C13">
        <v>1</v>
      </c>
      <c r="D13">
        <f t="shared" si="3"/>
        <v>4.3478260869565215</v>
      </c>
      <c r="E13">
        <f>AVERAGE(D12:D13)</f>
        <v>2.1739130434782608</v>
      </c>
      <c r="F13" s="5">
        <f>100*SUM(C12:C13)/SUM(B12:B13)</f>
        <v>2.7777777777777777</v>
      </c>
      <c r="H13">
        <v>108</v>
      </c>
      <c r="I13">
        <v>2</v>
      </c>
      <c r="J13">
        <f t="shared" si="6"/>
        <v>1.8518518518518516</v>
      </c>
      <c r="K13">
        <f>AVERAGE(J12:J13)</f>
        <v>3.2515073212747634</v>
      </c>
      <c r="L13" s="5">
        <f>100*SUM(I12:I13)/SUM(H12:H13)</f>
        <v>3.0927835051546393</v>
      </c>
      <c r="R13" s="5"/>
      <c r="T13">
        <f>SUM(B13+H13)</f>
        <v>131</v>
      </c>
      <c r="U13">
        <f>AVERAGE(T12:T13)</f>
        <v>115</v>
      </c>
      <c r="V13">
        <f>SUM(C13+I13)</f>
        <v>3</v>
      </c>
      <c r="W13">
        <f t="shared" ref="W13" si="7">AVERAGE(V12:V13)</f>
        <v>3.5</v>
      </c>
      <c r="X13">
        <f>V13/T13*100</f>
        <v>2.2900763358778624</v>
      </c>
      <c r="Y13">
        <f t="shared" ref="Y13" si="8">AVERAGE(X12:X13)</f>
        <v>3.1652401881409515</v>
      </c>
      <c r="Z13" s="5">
        <f t="shared" ref="Z13" si="9">100*SUM(V12:V13)/SUM(T12:T13)</f>
        <v>3.0434782608695654</v>
      </c>
      <c r="AA13">
        <v>2</v>
      </c>
    </row>
    <row r="14" spans="1:30">
      <c r="A14" s="9"/>
      <c r="B14" s="9"/>
      <c r="F14" s="5"/>
      <c r="L14" s="5"/>
      <c r="R14" s="5"/>
      <c r="Z14" s="5"/>
    </row>
    <row r="15" spans="1:30">
      <c r="A15" s="9" t="s">
        <v>99</v>
      </c>
      <c r="B15" s="9">
        <v>12</v>
      </c>
      <c r="C15">
        <v>1</v>
      </c>
      <c r="D15">
        <f t="shared" si="3"/>
        <v>8.3333333333333321</v>
      </c>
      <c r="F15" s="5"/>
      <c r="H15">
        <v>101</v>
      </c>
      <c r="I15">
        <v>4</v>
      </c>
      <c r="J15">
        <f t="shared" ref="J15:J17" si="10">I15/H15*100</f>
        <v>3.9603960396039604</v>
      </c>
      <c r="L15" s="5"/>
      <c r="R15" s="5"/>
      <c r="T15">
        <f>SUM(B15+H15)</f>
        <v>113</v>
      </c>
      <c r="V15">
        <f>SUM(C15+I15)</f>
        <v>5</v>
      </c>
      <c r="X15">
        <f>V15/T15*100</f>
        <v>4.4247787610619467</v>
      </c>
      <c r="Z15" s="5"/>
    </row>
    <row r="16" spans="1:30">
      <c r="A16" s="9" t="s">
        <v>100</v>
      </c>
      <c r="B16" s="9">
        <v>21</v>
      </c>
      <c r="C16">
        <v>0</v>
      </c>
      <c r="D16">
        <f t="shared" si="3"/>
        <v>0</v>
      </c>
      <c r="F16" s="5"/>
      <c r="H16">
        <v>149</v>
      </c>
      <c r="I16">
        <v>3</v>
      </c>
      <c r="J16">
        <f t="shared" si="10"/>
        <v>2.0134228187919461</v>
      </c>
      <c r="L16" s="5"/>
      <c r="R16" s="5"/>
      <c r="T16">
        <f>SUM(B16+H16)</f>
        <v>170</v>
      </c>
      <c r="V16">
        <f>SUM(C16+I16)</f>
        <v>3</v>
      </c>
      <c r="X16">
        <f>V16/T16*100</f>
        <v>1.7647058823529411</v>
      </c>
      <c r="Z16" s="5"/>
    </row>
    <row r="17" spans="1:30">
      <c r="A17" s="9" t="s">
        <v>101</v>
      </c>
      <c r="B17" s="9">
        <v>16</v>
      </c>
      <c r="C17">
        <v>0</v>
      </c>
      <c r="D17">
        <f t="shared" si="3"/>
        <v>0</v>
      </c>
      <c r="E17">
        <f>AVERAGE(D15:D17)</f>
        <v>2.7777777777777772</v>
      </c>
      <c r="F17" s="5">
        <f>100*SUM(C15:C17)/SUM(B15:B17)</f>
        <v>2.0408163265306123</v>
      </c>
      <c r="H17">
        <v>97</v>
      </c>
      <c r="I17">
        <v>3</v>
      </c>
      <c r="J17">
        <f t="shared" si="10"/>
        <v>3.0927835051546393</v>
      </c>
      <c r="K17">
        <f>AVERAGE(J15:J17)</f>
        <v>3.0222007878501818</v>
      </c>
      <c r="L17" s="5">
        <f>100*SUM(I15:I17)/SUM(H15:H17)</f>
        <v>2.8818443804034581</v>
      </c>
      <c r="R17" s="5"/>
      <c r="T17">
        <f>SUM(B17+H17)</f>
        <v>113</v>
      </c>
      <c r="U17">
        <f>AVERAGE(T15:T17)</f>
        <v>132</v>
      </c>
      <c r="V17">
        <f>SUM(C17+I17)</f>
        <v>3</v>
      </c>
      <c r="W17">
        <f>AVERAGE(V15:V17)</f>
        <v>3.6666666666666665</v>
      </c>
      <c r="X17">
        <f>V17/T17*100</f>
        <v>2.6548672566371683</v>
      </c>
      <c r="Y17">
        <f>AVERAGE(X15:X17)</f>
        <v>2.9481173000173517</v>
      </c>
      <c r="Z17" s="5">
        <f>100*SUM(V15:V17)/SUM(T15:T17)</f>
        <v>2.7777777777777777</v>
      </c>
      <c r="AA17">
        <v>3</v>
      </c>
      <c r="AC17">
        <f>AVERAGE(T12:T17)</f>
        <v>125.2</v>
      </c>
      <c r="AD17">
        <v>5</v>
      </c>
    </row>
    <row r="18" spans="1:30">
      <c r="A18" s="9"/>
      <c r="B18" s="9"/>
      <c r="F18" s="5"/>
      <c r="L18" s="5"/>
      <c r="R18" s="5"/>
      <c r="Z18" s="5"/>
    </row>
    <row r="19" spans="1:30">
      <c r="A19" s="9" t="s">
        <v>102</v>
      </c>
      <c r="B19" s="9">
        <v>16</v>
      </c>
      <c r="C19">
        <v>4</v>
      </c>
      <c r="D19">
        <f t="shared" si="3"/>
        <v>25</v>
      </c>
      <c r="F19" s="5"/>
      <c r="H19">
        <v>111</v>
      </c>
      <c r="I19">
        <v>4</v>
      </c>
      <c r="J19">
        <f t="shared" ref="J19:J20" si="11">I19/H19*100</f>
        <v>3.6036036036036037</v>
      </c>
      <c r="L19" s="5"/>
      <c r="R19" s="5"/>
      <c r="T19">
        <f>SUM(B19+H19)</f>
        <v>127</v>
      </c>
      <c r="V19">
        <f>SUM(C19+I19)</f>
        <v>8</v>
      </c>
      <c r="X19">
        <f>V19/T19*100</f>
        <v>6.2992125984251963</v>
      </c>
      <c r="Z19" s="5"/>
    </row>
    <row r="20" spans="1:30">
      <c r="A20" s="9" t="s">
        <v>103</v>
      </c>
      <c r="B20" s="9">
        <v>20</v>
      </c>
      <c r="C20">
        <v>2</v>
      </c>
      <c r="D20">
        <f t="shared" si="3"/>
        <v>10</v>
      </c>
      <c r="E20">
        <f>AVERAGE(D19:D20)</f>
        <v>17.5</v>
      </c>
      <c r="F20" s="5">
        <f>100*SUM(C19:C20)/SUM(B19:B20)</f>
        <v>16.666666666666668</v>
      </c>
      <c r="H20">
        <v>90</v>
      </c>
      <c r="I20">
        <v>8</v>
      </c>
      <c r="J20">
        <f t="shared" si="11"/>
        <v>8.8888888888888893</v>
      </c>
      <c r="K20">
        <f>AVERAGE(J19:J20)</f>
        <v>6.2462462462462467</v>
      </c>
      <c r="L20" s="5">
        <f>100*SUM(I19:I20)/SUM(H19:H20)</f>
        <v>5.9701492537313436</v>
      </c>
      <c r="R20" s="5"/>
      <c r="T20">
        <f>SUM(B20+H20)</f>
        <v>110</v>
      </c>
      <c r="U20">
        <f>AVERAGE(T19:T20)</f>
        <v>118.5</v>
      </c>
      <c r="V20">
        <f>SUM(C20+I20)</f>
        <v>10</v>
      </c>
      <c r="W20">
        <f>AVERAGE(V19:V20)</f>
        <v>9</v>
      </c>
      <c r="X20">
        <f>V20/T20*100</f>
        <v>9.0909090909090917</v>
      </c>
      <c r="Y20">
        <f>AVERAGE(X19:X20)</f>
        <v>7.695060844667144</v>
      </c>
      <c r="Z20" s="5">
        <f>100*SUM(V19:V20)/SUM(T19:T20)</f>
        <v>7.5949367088607591</v>
      </c>
      <c r="AA20">
        <v>3</v>
      </c>
    </row>
    <row r="21" spans="1:30">
      <c r="A21" s="9"/>
      <c r="B21" s="9"/>
      <c r="F21" s="5"/>
      <c r="L21" s="5"/>
      <c r="R21" s="5"/>
      <c r="Z21" s="5"/>
    </row>
    <row r="22" spans="1:30">
      <c r="A22" s="9" t="s">
        <v>104</v>
      </c>
      <c r="B22" s="9">
        <v>9</v>
      </c>
      <c r="C22">
        <v>1</v>
      </c>
      <c r="D22">
        <f t="shared" si="3"/>
        <v>11.111111111111111</v>
      </c>
      <c r="F22" s="5"/>
      <c r="H22">
        <v>55</v>
      </c>
      <c r="I22">
        <v>3</v>
      </c>
      <c r="J22">
        <f t="shared" ref="J22:J28" si="12">I22/H22*100</f>
        <v>5.4545454545454541</v>
      </c>
      <c r="L22" s="5"/>
      <c r="R22" s="5"/>
      <c r="T22">
        <f t="shared" ref="T22:T28" si="13">SUM(B22+H22)</f>
        <v>64</v>
      </c>
      <c r="V22">
        <f t="shared" ref="V22:V28" si="14">SUM(C22+I22)</f>
        <v>4</v>
      </c>
      <c r="X22">
        <f t="shared" ref="X22:X28" si="15">V22/T22*100</f>
        <v>6.25</v>
      </c>
      <c r="Z22" s="5"/>
    </row>
    <row r="23" spans="1:30">
      <c r="A23" s="9" t="s">
        <v>105</v>
      </c>
      <c r="B23" s="9">
        <v>22</v>
      </c>
      <c r="C23">
        <v>1</v>
      </c>
      <c r="D23">
        <f t="shared" si="3"/>
        <v>4.5454545454545459</v>
      </c>
      <c r="F23" s="5"/>
      <c r="H23">
        <v>117</v>
      </c>
      <c r="I23">
        <v>14</v>
      </c>
      <c r="J23">
        <f t="shared" si="12"/>
        <v>11.965811965811966</v>
      </c>
      <c r="L23" s="5"/>
      <c r="R23" s="5"/>
      <c r="T23">
        <f t="shared" si="13"/>
        <v>139</v>
      </c>
      <c r="V23">
        <f t="shared" si="14"/>
        <v>15</v>
      </c>
      <c r="X23">
        <f t="shared" si="15"/>
        <v>10.791366906474821</v>
      </c>
      <c r="Z23" s="5"/>
    </row>
    <row r="24" spans="1:30">
      <c r="A24" s="9" t="s">
        <v>106</v>
      </c>
      <c r="B24" s="9">
        <v>19</v>
      </c>
      <c r="C24">
        <v>2</v>
      </c>
      <c r="D24">
        <f t="shared" si="3"/>
        <v>10.526315789473683</v>
      </c>
      <c r="F24" s="5"/>
      <c r="H24">
        <v>83</v>
      </c>
      <c r="I24">
        <v>5</v>
      </c>
      <c r="J24">
        <f t="shared" si="12"/>
        <v>6.024096385542169</v>
      </c>
      <c r="L24" s="5"/>
      <c r="R24" s="5"/>
      <c r="T24">
        <f t="shared" si="13"/>
        <v>102</v>
      </c>
      <c r="V24">
        <f t="shared" si="14"/>
        <v>7</v>
      </c>
      <c r="X24">
        <f t="shared" si="15"/>
        <v>6.8627450980392162</v>
      </c>
      <c r="Z24" s="5"/>
    </row>
    <row r="25" spans="1:30">
      <c r="A25" s="9" t="s">
        <v>107</v>
      </c>
      <c r="B25" s="9">
        <v>13</v>
      </c>
      <c r="C25">
        <v>1</v>
      </c>
      <c r="D25">
        <f t="shared" si="3"/>
        <v>7.6923076923076925</v>
      </c>
      <c r="F25" s="5"/>
      <c r="H25">
        <v>79</v>
      </c>
      <c r="I25">
        <v>6</v>
      </c>
      <c r="J25">
        <f t="shared" si="12"/>
        <v>7.59493670886076</v>
      </c>
      <c r="L25" s="5"/>
      <c r="R25" s="5"/>
      <c r="T25">
        <f t="shared" si="13"/>
        <v>92</v>
      </c>
      <c r="V25">
        <f t="shared" si="14"/>
        <v>7</v>
      </c>
      <c r="X25">
        <f t="shared" si="15"/>
        <v>7.608695652173914</v>
      </c>
      <c r="Z25" s="5"/>
    </row>
    <row r="26" spans="1:30">
      <c r="A26" s="9" t="s">
        <v>108</v>
      </c>
      <c r="B26" s="9">
        <v>23</v>
      </c>
      <c r="C26">
        <v>1</v>
      </c>
      <c r="D26">
        <f t="shared" si="3"/>
        <v>4.3478260869565215</v>
      </c>
      <c r="F26" s="5"/>
      <c r="H26">
        <v>77</v>
      </c>
      <c r="I26">
        <v>4</v>
      </c>
      <c r="J26">
        <f t="shared" si="12"/>
        <v>5.1948051948051948</v>
      </c>
      <c r="L26" s="5"/>
      <c r="R26" s="5"/>
      <c r="T26">
        <f t="shared" si="13"/>
        <v>100</v>
      </c>
      <c r="V26">
        <f t="shared" si="14"/>
        <v>5</v>
      </c>
      <c r="X26">
        <f t="shared" si="15"/>
        <v>5</v>
      </c>
      <c r="Z26" s="5"/>
    </row>
    <row r="27" spans="1:30">
      <c r="A27" s="9" t="s">
        <v>109</v>
      </c>
      <c r="B27" s="9">
        <v>8</v>
      </c>
      <c r="C27">
        <v>1</v>
      </c>
      <c r="D27">
        <f t="shared" si="3"/>
        <v>12.5</v>
      </c>
      <c r="F27" s="5"/>
      <c r="H27">
        <v>86</v>
      </c>
      <c r="I27">
        <v>8</v>
      </c>
      <c r="J27">
        <f t="shared" si="12"/>
        <v>9.3023255813953494</v>
      </c>
      <c r="L27" s="5"/>
      <c r="R27" s="5"/>
      <c r="T27">
        <f t="shared" si="13"/>
        <v>94</v>
      </c>
      <c r="V27">
        <f t="shared" si="14"/>
        <v>9</v>
      </c>
      <c r="X27">
        <f t="shared" si="15"/>
        <v>9.5744680851063837</v>
      </c>
      <c r="Z27" s="5"/>
    </row>
    <row r="28" spans="1:30">
      <c r="A28" s="9" t="s">
        <v>110</v>
      </c>
      <c r="B28" s="9">
        <v>28</v>
      </c>
      <c r="C28">
        <v>0</v>
      </c>
      <c r="D28">
        <f t="shared" si="3"/>
        <v>0</v>
      </c>
      <c r="E28">
        <f>AVERAGE(D22:D28)</f>
        <v>7.246145032186222</v>
      </c>
      <c r="F28" s="5">
        <f>100*SUM(C22:C28)/SUM(B22:B28)</f>
        <v>5.7377049180327866</v>
      </c>
      <c r="H28">
        <v>80</v>
      </c>
      <c r="I28">
        <v>4</v>
      </c>
      <c r="J28">
        <f t="shared" si="12"/>
        <v>5</v>
      </c>
      <c r="K28">
        <f>AVERAGE(J22:J28)</f>
        <v>7.2195030415658419</v>
      </c>
      <c r="L28" s="5">
        <f>100*SUM(I22:I28)/SUM(H22:H28)</f>
        <v>7.625649913344887</v>
      </c>
      <c r="R28" s="5"/>
      <c r="T28">
        <f t="shared" si="13"/>
        <v>108</v>
      </c>
      <c r="U28">
        <f>AVERAGE(T22:T28)</f>
        <v>99.857142857142861</v>
      </c>
      <c r="V28">
        <f t="shared" si="14"/>
        <v>4</v>
      </c>
      <c r="W28">
        <f>AVERAGE(V22:V28)</f>
        <v>7.2857142857142856</v>
      </c>
      <c r="X28">
        <f t="shared" si="15"/>
        <v>3.7037037037037033</v>
      </c>
      <c r="Y28">
        <f>AVERAGE(X22:X28)</f>
        <v>7.1129970636425766</v>
      </c>
      <c r="Z28" s="5">
        <f>100*SUM(V22:V28)/SUM(T22:T28)</f>
        <v>7.296137339055794</v>
      </c>
      <c r="AA28">
        <v>7</v>
      </c>
      <c r="AC28">
        <f>AVERAGE(T19:T28)</f>
        <v>104</v>
      </c>
      <c r="AD28">
        <v>10</v>
      </c>
    </row>
    <row r="29" spans="1:30">
      <c r="A29" s="9"/>
      <c r="B29" s="9"/>
      <c r="F29" s="5"/>
      <c r="L29" s="5"/>
      <c r="R29" s="5"/>
      <c r="Z29" s="5"/>
    </row>
    <row r="30" spans="1:30">
      <c r="A30" s="9" t="s">
        <v>111</v>
      </c>
      <c r="B30" s="9">
        <v>9</v>
      </c>
      <c r="C30">
        <v>0</v>
      </c>
      <c r="D30">
        <f t="shared" si="3"/>
        <v>0</v>
      </c>
      <c r="F30" s="5"/>
      <c r="H30">
        <v>83</v>
      </c>
      <c r="I30">
        <v>3</v>
      </c>
      <c r="J30">
        <f t="shared" ref="J30:J32" si="16">I30/H30*100</f>
        <v>3.6144578313253009</v>
      </c>
      <c r="L30" s="5"/>
      <c r="N30">
        <v>10</v>
      </c>
      <c r="O30">
        <v>0</v>
      </c>
      <c r="P30">
        <f t="shared" ref="P30" si="17">O30/N30*100</f>
        <v>0</v>
      </c>
      <c r="R30" s="5"/>
      <c r="T30">
        <f>SUM(B30+H30)</f>
        <v>92</v>
      </c>
      <c r="V30">
        <f>SUM(C30+I30)</f>
        <v>3</v>
      </c>
      <c r="X30">
        <f>V30/T30*100</f>
        <v>3.2608695652173911</v>
      </c>
      <c r="Z30" s="5"/>
    </row>
    <row r="31" spans="1:30">
      <c r="A31" s="9" t="s">
        <v>112</v>
      </c>
      <c r="B31" s="9">
        <v>25</v>
      </c>
      <c r="C31">
        <v>4</v>
      </c>
      <c r="D31">
        <f t="shared" si="3"/>
        <v>16</v>
      </c>
      <c r="F31" s="5"/>
      <c r="H31">
        <v>79</v>
      </c>
      <c r="I31">
        <v>2</v>
      </c>
      <c r="J31">
        <f t="shared" si="16"/>
        <v>2.5316455696202533</v>
      </c>
      <c r="L31" s="5"/>
      <c r="N31" t="s">
        <v>210</v>
      </c>
      <c r="R31" s="5"/>
      <c r="T31">
        <f>SUM(B31+H31)</f>
        <v>104</v>
      </c>
      <c r="V31">
        <f>SUM(C31+I31)</f>
        <v>6</v>
      </c>
      <c r="X31">
        <f>V31/T31*100</f>
        <v>5.7692307692307692</v>
      </c>
      <c r="Z31" s="5"/>
    </row>
    <row r="32" spans="1:30">
      <c r="A32" s="9" t="s">
        <v>113</v>
      </c>
      <c r="B32" s="9">
        <v>16</v>
      </c>
      <c r="C32">
        <v>3</v>
      </c>
      <c r="D32">
        <f t="shared" si="3"/>
        <v>18.75</v>
      </c>
      <c r="E32">
        <f>AVERAGE(D30:D32)</f>
        <v>11.583333333333334</v>
      </c>
      <c r="F32" s="5">
        <f>100*SUM(C30:C32)/SUM(B30:B32)</f>
        <v>14</v>
      </c>
      <c r="H32">
        <v>80</v>
      </c>
      <c r="I32">
        <v>2</v>
      </c>
      <c r="J32">
        <f t="shared" si="16"/>
        <v>2.5</v>
      </c>
      <c r="K32">
        <f>AVERAGE(J30:J32)</f>
        <v>2.8820344669818514</v>
      </c>
      <c r="L32" s="5">
        <f>100*SUM(I30:I32)/SUM(H30:H32)</f>
        <v>2.8925619834710745</v>
      </c>
      <c r="N32" t="s">
        <v>210</v>
      </c>
      <c r="Q32">
        <f>AVERAGE(P30:P32)</f>
        <v>0</v>
      </c>
      <c r="R32" s="5">
        <f>100*SUM(O30:O32)/SUM(N30:N32)</f>
        <v>0</v>
      </c>
      <c r="T32">
        <f>SUM(B32+H32)</f>
        <v>96</v>
      </c>
      <c r="U32">
        <f>AVERAGE(T30:T32)</f>
        <v>97.333333333333329</v>
      </c>
      <c r="V32">
        <f>SUM(C32+I32)</f>
        <v>5</v>
      </c>
      <c r="W32">
        <f>AVERAGE(V30:V32)</f>
        <v>4.666666666666667</v>
      </c>
      <c r="X32">
        <f>V32/T32*100</f>
        <v>5.2083333333333339</v>
      </c>
      <c r="Y32">
        <f>AVERAGE(X30:X32)</f>
        <v>4.7461445559271649</v>
      </c>
      <c r="Z32" s="5">
        <f>100*SUM(V30:V32)/SUM(T30:T32)</f>
        <v>4.7945205479452051</v>
      </c>
      <c r="AA32">
        <v>3</v>
      </c>
    </row>
    <row r="33" spans="1:30">
      <c r="A33" s="9"/>
      <c r="B33" s="9"/>
      <c r="F33" s="5"/>
      <c r="L33" s="5"/>
      <c r="R33" s="5"/>
      <c r="Z33" s="5"/>
    </row>
    <row r="34" spans="1:30">
      <c r="A34" s="9" t="s">
        <v>114</v>
      </c>
      <c r="B34" s="9">
        <v>26</v>
      </c>
      <c r="C34">
        <v>5</v>
      </c>
      <c r="D34">
        <f t="shared" si="3"/>
        <v>19.230769230769234</v>
      </c>
      <c r="F34" s="5"/>
      <c r="H34">
        <v>57</v>
      </c>
      <c r="I34">
        <v>3</v>
      </c>
      <c r="J34">
        <f t="shared" ref="J34:J37" si="18">I34/H34*100</f>
        <v>5.2631578947368416</v>
      </c>
      <c r="L34" s="5"/>
      <c r="N34">
        <v>14</v>
      </c>
      <c r="O34">
        <v>2</v>
      </c>
      <c r="P34">
        <f t="shared" ref="P34:P37" si="19">O34/N34*100</f>
        <v>14.285714285714285</v>
      </c>
      <c r="R34" s="5"/>
      <c r="T34">
        <f>SUM(B34+H34)</f>
        <v>83</v>
      </c>
      <c r="V34">
        <f>SUM(C34+I34)</f>
        <v>8</v>
      </c>
      <c r="X34">
        <f>V34/T34*100</f>
        <v>9.6385542168674707</v>
      </c>
      <c r="Z34" s="5"/>
    </row>
    <row r="35" spans="1:30">
      <c r="A35" s="9" t="s">
        <v>115</v>
      </c>
      <c r="B35" s="9">
        <v>10</v>
      </c>
      <c r="C35">
        <v>1</v>
      </c>
      <c r="D35">
        <f t="shared" si="3"/>
        <v>10</v>
      </c>
      <c r="F35" s="5"/>
      <c r="H35">
        <v>74</v>
      </c>
      <c r="I35">
        <v>4</v>
      </c>
      <c r="J35">
        <f t="shared" si="18"/>
        <v>5.4054054054054053</v>
      </c>
      <c r="L35" s="5"/>
      <c r="N35">
        <v>18</v>
      </c>
      <c r="O35">
        <v>0</v>
      </c>
      <c r="P35">
        <f t="shared" si="19"/>
        <v>0</v>
      </c>
      <c r="R35" s="5"/>
      <c r="T35">
        <f>SUM(B35+H35)</f>
        <v>84</v>
      </c>
      <c r="V35">
        <f>SUM(C35+I35)</f>
        <v>5</v>
      </c>
      <c r="X35">
        <f>V35/T35*100</f>
        <v>5.9523809523809517</v>
      </c>
      <c r="Z35" s="5"/>
    </row>
    <row r="36" spans="1:30">
      <c r="A36" s="9" t="s">
        <v>116</v>
      </c>
      <c r="B36" s="9">
        <v>33</v>
      </c>
      <c r="C36">
        <v>2</v>
      </c>
      <c r="D36">
        <f t="shared" si="3"/>
        <v>6.0606060606060606</v>
      </c>
      <c r="F36" s="5"/>
      <c r="H36">
        <v>54</v>
      </c>
      <c r="I36">
        <v>4</v>
      </c>
      <c r="J36">
        <f t="shared" si="18"/>
        <v>7.4074074074074066</v>
      </c>
      <c r="L36" s="5"/>
      <c r="N36">
        <v>20</v>
      </c>
      <c r="O36">
        <v>1</v>
      </c>
      <c r="P36">
        <f t="shared" si="19"/>
        <v>5</v>
      </c>
      <c r="R36" s="5"/>
      <c r="T36">
        <f>SUM(B36+H36)</f>
        <v>87</v>
      </c>
      <c r="V36">
        <f>SUM(C36+I36)</f>
        <v>6</v>
      </c>
      <c r="X36">
        <f>V36/T36*100</f>
        <v>6.8965517241379306</v>
      </c>
      <c r="Z36" s="5"/>
    </row>
    <row r="37" spans="1:30">
      <c r="A37" s="9" t="s">
        <v>117</v>
      </c>
      <c r="B37" s="9">
        <v>22</v>
      </c>
      <c r="C37">
        <v>6</v>
      </c>
      <c r="D37">
        <f t="shared" si="3"/>
        <v>27.27272727272727</v>
      </c>
      <c r="E37">
        <f>AVERAGE(D34:D37)</f>
        <v>15.641025641025642</v>
      </c>
      <c r="F37" s="5">
        <f>100*SUM(C34:C37)/SUM(B34:B37)</f>
        <v>15.384615384615385</v>
      </c>
      <c r="H37">
        <v>92</v>
      </c>
      <c r="I37">
        <v>9</v>
      </c>
      <c r="J37">
        <f t="shared" si="18"/>
        <v>9.7826086956521738</v>
      </c>
      <c r="K37">
        <f>AVERAGE(J34:J37)</f>
        <v>6.9646448508004557</v>
      </c>
      <c r="L37" s="5">
        <f>100*SUM(I34:I37)/SUM(H34:H37)</f>
        <v>7.2202166064981945</v>
      </c>
      <c r="N37">
        <v>18</v>
      </c>
      <c r="O37">
        <v>0</v>
      </c>
      <c r="P37">
        <f t="shared" si="19"/>
        <v>0</v>
      </c>
      <c r="Q37">
        <f>AVERAGE(P34:P37)</f>
        <v>4.8214285714285712</v>
      </c>
      <c r="R37" s="5">
        <f>100*SUM(O34:O37)/SUM(N34:N37)</f>
        <v>4.2857142857142856</v>
      </c>
      <c r="T37">
        <f>SUM(B37+H37)</f>
        <v>114</v>
      </c>
      <c r="U37">
        <f>AVERAGE(T34:T37)</f>
        <v>92</v>
      </c>
      <c r="V37">
        <f>SUM(C37+I37)</f>
        <v>15</v>
      </c>
      <c r="W37">
        <f>AVERAGE(V34:V37)</f>
        <v>8.5</v>
      </c>
      <c r="X37">
        <f>V37/T37*100</f>
        <v>13.157894736842104</v>
      </c>
      <c r="Y37">
        <f>AVERAGE(X34:X37)</f>
        <v>8.9113454075571141</v>
      </c>
      <c r="Z37" s="5">
        <f>100*SUM(V34:V37)/SUM(T34:T37)</f>
        <v>9.2391304347826093</v>
      </c>
      <c r="AA37">
        <v>4</v>
      </c>
      <c r="AC37">
        <f>AVERAGE(T30:T37)</f>
        <v>94.285714285714292</v>
      </c>
      <c r="AD37">
        <v>7</v>
      </c>
    </row>
    <row r="38" spans="1:30">
      <c r="A38" s="9"/>
      <c r="B38" s="9"/>
      <c r="F38" s="5"/>
      <c r="L38" s="5"/>
      <c r="R38" s="5"/>
      <c r="Z38" s="5"/>
    </row>
    <row r="39" spans="1:30">
      <c r="A39" s="9" t="s">
        <v>118</v>
      </c>
      <c r="B39" s="9">
        <v>6</v>
      </c>
      <c r="C39">
        <v>0</v>
      </c>
      <c r="D39">
        <f t="shared" si="3"/>
        <v>0</v>
      </c>
      <c r="F39" s="5"/>
      <c r="H39">
        <v>109</v>
      </c>
      <c r="I39">
        <v>2</v>
      </c>
      <c r="J39">
        <f t="shared" ref="J39:J42" si="20">I39/H39*100</f>
        <v>1.834862385321101</v>
      </c>
      <c r="L39" s="5"/>
      <c r="R39" s="5"/>
      <c r="T39">
        <f>SUM(B39+H39)</f>
        <v>115</v>
      </c>
      <c r="V39">
        <f>SUM(C39+I39)</f>
        <v>2</v>
      </c>
      <c r="X39">
        <f>V39/T39*100</f>
        <v>1.7391304347826086</v>
      </c>
      <c r="Z39" s="5"/>
    </row>
    <row r="40" spans="1:30">
      <c r="A40" s="9" t="s">
        <v>119</v>
      </c>
      <c r="B40" s="9">
        <v>6</v>
      </c>
      <c r="C40">
        <v>0</v>
      </c>
      <c r="D40">
        <f t="shared" si="3"/>
        <v>0</v>
      </c>
      <c r="F40" s="5"/>
      <c r="H40">
        <v>97</v>
      </c>
      <c r="I40">
        <v>6</v>
      </c>
      <c r="J40">
        <f t="shared" si="20"/>
        <v>6.1855670103092786</v>
      </c>
      <c r="L40" s="5"/>
      <c r="R40" s="5"/>
      <c r="T40">
        <f>SUM(B40+H40)</f>
        <v>103</v>
      </c>
      <c r="V40">
        <f>SUM(C40+I40)</f>
        <v>6</v>
      </c>
      <c r="X40">
        <f>V40/T40*100</f>
        <v>5.825242718446602</v>
      </c>
      <c r="Z40" s="5"/>
    </row>
    <row r="41" spans="1:30">
      <c r="A41" s="9" t="s">
        <v>120</v>
      </c>
      <c r="B41" s="9">
        <v>18</v>
      </c>
      <c r="C41">
        <v>2</v>
      </c>
      <c r="D41">
        <f t="shared" si="3"/>
        <v>11.111111111111111</v>
      </c>
      <c r="F41" s="5"/>
      <c r="H41">
        <v>128</v>
      </c>
      <c r="I41">
        <v>4</v>
      </c>
      <c r="J41">
        <f t="shared" si="20"/>
        <v>3.125</v>
      </c>
      <c r="L41" s="5"/>
      <c r="R41" s="5"/>
      <c r="T41">
        <f>SUM(B41+H41)</f>
        <v>146</v>
      </c>
      <c r="V41">
        <f>SUM(C41+I41)</f>
        <v>6</v>
      </c>
      <c r="X41">
        <f>V41/T41*100</f>
        <v>4.10958904109589</v>
      </c>
      <c r="Z41" s="5"/>
    </row>
    <row r="42" spans="1:30">
      <c r="A42" s="9" t="s">
        <v>121</v>
      </c>
      <c r="B42" s="9">
        <v>13</v>
      </c>
      <c r="C42">
        <v>5</v>
      </c>
      <c r="D42">
        <f t="shared" si="3"/>
        <v>38.461538461538467</v>
      </c>
      <c r="E42">
        <f>AVERAGE(D39:D42)</f>
        <v>12.393162393162395</v>
      </c>
      <c r="F42" s="5">
        <f>100*SUM(C39:C42)/SUM(B39:B42)</f>
        <v>16.279069767441861</v>
      </c>
      <c r="H42">
        <v>106</v>
      </c>
      <c r="I42">
        <v>6</v>
      </c>
      <c r="J42">
        <f t="shared" si="20"/>
        <v>5.6603773584905666</v>
      </c>
      <c r="K42">
        <f>AVERAGE(J39:J42)</f>
        <v>4.2014516885302369</v>
      </c>
      <c r="L42" s="5">
        <f>100*SUM(I39:I42)/SUM(H39:H42)</f>
        <v>4.0909090909090908</v>
      </c>
      <c r="R42" s="5"/>
      <c r="T42">
        <f>SUM(B42+H42)</f>
        <v>119</v>
      </c>
      <c r="U42">
        <f>AVERAGE(T39:T42)</f>
        <v>120.75</v>
      </c>
      <c r="V42">
        <f>SUM(C42+I42)</f>
        <v>11</v>
      </c>
      <c r="W42">
        <f>AVERAGE(V39:V42)</f>
        <v>6.25</v>
      </c>
      <c r="X42">
        <f>V42/T42*100</f>
        <v>9.2436974789915975</v>
      </c>
      <c r="Y42">
        <f>AVERAGE(X39:X42)</f>
        <v>5.2294149183291747</v>
      </c>
      <c r="Z42" s="5">
        <f t="shared" ref="Z42" si="21">100*SUM(V39:V42)/SUM(T39:T42)</f>
        <v>5.1759834368530022</v>
      </c>
      <c r="AA42">
        <v>4</v>
      </c>
    </row>
    <row r="43" spans="1:30">
      <c r="A43" s="9"/>
      <c r="B43" s="9"/>
      <c r="F43" s="5"/>
      <c r="L43" s="5"/>
      <c r="R43" s="5"/>
      <c r="Z43" s="5"/>
    </row>
    <row r="44" spans="1:30">
      <c r="A44" s="9" t="s">
        <v>122</v>
      </c>
      <c r="B44" s="9">
        <v>22</v>
      </c>
      <c r="C44">
        <v>2</v>
      </c>
      <c r="D44">
        <f t="shared" si="3"/>
        <v>9.0909090909090917</v>
      </c>
      <c r="F44" s="5"/>
      <c r="H44">
        <v>87</v>
      </c>
      <c r="I44">
        <v>5</v>
      </c>
      <c r="J44">
        <f t="shared" ref="J44:J45" si="22">I44/H44*100</f>
        <v>5.7471264367816088</v>
      </c>
      <c r="L44" s="5"/>
      <c r="R44" s="5"/>
      <c r="T44">
        <f>SUM(B44+H44)</f>
        <v>109</v>
      </c>
      <c r="V44">
        <f>SUM(C44+I44)</f>
        <v>7</v>
      </c>
      <c r="X44">
        <f>V44/T44*100</f>
        <v>6.4220183486238538</v>
      </c>
      <c r="Z44" s="5"/>
    </row>
    <row r="45" spans="1:30">
      <c r="A45" s="9" t="s">
        <v>123</v>
      </c>
      <c r="B45" s="9">
        <v>23</v>
      </c>
      <c r="C45">
        <v>0</v>
      </c>
      <c r="D45">
        <f t="shared" si="3"/>
        <v>0</v>
      </c>
      <c r="E45">
        <f>AVERAGE(D44:D45)</f>
        <v>4.5454545454545459</v>
      </c>
      <c r="F45" s="5">
        <f>100*SUM(C44:C45)/SUM(B44:B45)</f>
        <v>4.4444444444444446</v>
      </c>
      <c r="H45">
        <v>85</v>
      </c>
      <c r="I45">
        <v>5</v>
      </c>
      <c r="J45">
        <f t="shared" si="22"/>
        <v>5.8823529411764701</v>
      </c>
      <c r="K45">
        <f>AVERAGE(J44:J45)</f>
        <v>5.8147396889790395</v>
      </c>
      <c r="L45" s="5">
        <f>100*SUM(I44:I45)/SUM(H44:H45)</f>
        <v>5.8139534883720927</v>
      </c>
      <c r="R45" s="5"/>
      <c r="T45">
        <f>SUM(B45+H45)</f>
        <v>108</v>
      </c>
      <c r="U45">
        <f>AVERAGE(T44:T45)</f>
        <v>108.5</v>
      </c>
      <c r="V45">
        <f>SUM(C45+I45)</f>
        <v>5</v>
      </c>
      <c r="W45">
        <f>AVERAGE(V44:V45)</f>
        <v>6</v>
      </c>
      <c r="X45">
        <f>V45/T45*100</f>
        <v>4.6296296296296298</v>
      </c>
      <c r="Y45">
        <f>AVERAGE(X44:X45)</f>
        <v>5.5258239891267422</v>
      </c>
      <c r="Z45" s="5">
        <f>100*SUM(V44:V45)/SUM(T44:T45)</f>
        <v>5.5299539170506913</v>
      </c>
      <c r="AA45">
        <v>2</v>
      </c>
      <c r="AC45">
        <f>AVERAGE(T39:T45)</f>
        <v>116.66666666666667</v>
      </c>
      <c r="AD45">
        <v>6</v>
      </c>
    </row>
    <row r="46" spans="1:30">
      <c r="A46" s="9"/>
      <c r="B46" s="9"/>
      <c r="F46" s="5"/>
      <c r="L46" s="5"/>
      <c r="R46" s="5"/>
      <c r="Z46" s="5"/>
    </row>
    <row r="47" spans="1:30">
      <c r="A47" s="9" t="s">
        <v>124</v>
      </c>
      <c r="B47" s="9">
        <v>2</v>
      </c>
      <c r="C47">
        <v>0</v>
      </c>
      <c r="D47">
        <f t="shared" si="3"/>
        <v>0</v>
      </c>
      <c r="F47" s="5"/>
      <c r="H47">
        <v>103</v>
      </c>
      <c r="I47">
        <v>1</v>
      </c>
      <c r="J47">
        <f t="shared" ref="J47:J48" si="23">I47/H47*100</f>
        <v>0.97087378640776689</v>
      </c>
      <c r="L47" s="5"/>
      <c r="R47" s="5"/>
      <c r="T47">
        <f>SUM(B47+H47)</f>
        <v>105</v>
      </c>
      <c r="V47">
        <f>SUM(C47+I47)</f>
        <v>1</v>
      </c>
      <c r="X47">
        <f>V47/T47*100</f>
        <v>0.95238095238095244</v>
      </c>
      <c r="Z47" s="5"/>
    </row>
    <row r="48" spans="1:30">
      <c r="A48" s="9" t="s">
        <v>125</v>
      </c>
      <c r="B48" s="9">
        <v>12</v>
      </c>
      <c r="C48">
        <v>2</v>
      </c>
      <c r="D48">
        <f t="shared" si="3"/>
        <v>16.666666666666664</v>
      </c>
      <c r="E48">
        <f>AVERAGE(D47:D48)</f>
        <v>8.3333333333333321</v>
      </c>
      <c r="F48" s="5">
        <f t="shared" ref="F48" si="24">100*SUM(C47:C48)/SUM(B47:B48)</f>
        <v>14.285714285714286</v>
      </c>
      <c r="H48">
        <v>47</v>
      </c>
      <c r="I48">
        <v>1</v>
      </c>
      <c r="J48">
        <f t="shared" si="23"/>
        <v>2.1276595744680851</v>
      </c>
      <c r="K48">
        <f>AVERAGE(J47:J48)</f>
        <v>1.549266680437926</v>
      </c>
      <c r="L48" s="5">
        <f>100*SUM(I47:I48)/SUM(H47:H48)</f>
        <v>1.3333333333333333</v>
      </c>
      <c r="R48" s="5"/>
      <c r="T48">
        <f>SUM(B48+H48)</f>
        <v>59</v>
      </c>
      <c r="U48">
        <f t="shared" ref="U48:W51" si="25">AVERAGE(T47:T48)</f>
        <v>82</v>
      </c>
      <c r="V48">
        <f>SUM(C48+I48)</f>
        <v>3</v>
      </c>
      <c r="W48">
        <f t="shared" si="25"/>
        <v>2</v>
      </c>
      <c r="X48">
        <f>V48/T48*100</f>
        <v>5.0847457627118651</v>
      </c>
      <c r="Y48">
        <f t="shared" ref="Y48" si="26">AVERAGE(X47:X48)</f>
        <v>3.0185633575464088</v>
      </c>
      <c r="Z48" s="5">
        <f t="shared" ref="Z48:Z51" si="27">100*SUM(V47:V48)/SUM(T47:T48)</f>
        <v>2.4390243902439024</v>
      </c>
      <c r="AA48">
        <v>2</v>
      </c>
    </row>
    <row r="49" spans="1:30">
      <c r="A49" s="9"/>
      <c r="B49" s="9"/>
      <c r="F49" s="5"/>
      <c r="L49" s="5"/>
      <c r="R49" s="5"/>
      <c r="Z49" s="5"/>
    </row>
    <row r="50" spans="1:30">
      <c r="A50" s="9" t="s">
        <v>126</v>
      </c>
      <c r="B50" s="9">
        <v>2</v>
      </c>
      <c r="C50">
        <v>1</v>
      </c>
      <c r="D50">
        <f t="shared" si="3"/>
        <v>50</v>
      </c>
      <c r="F50" s="5"/>
      <c r="H50">
        <v>94</v>
      </c>
      <c r="I50">
        <v>5</v>
      </c>
      <c r="J50">
        <f t="shared" ref="J50:J87" si="28">I50/H50*100</f>
        <v>5.3191489361702127</v>
      </c>
      <c r="L50" s="5"/>
      <c r="R50" s="5"/>
      <c r="T50">
        <f>SUM(B50+H50)</f>
        <v>96</v>
      </c>
      <c r="V50">
        <f>SUM(C50+I50)</f>
        <v>6</v>
      </c>
      <c r="X50">
        <f>V50/T50*100</f>
        <v>6.25</v>
      </c>
      <c r="Z50" s="5"/>
    </row>
    <row r="51" spans="1:30">
      <c r="A51" s="10" t="s">
        <v>127</v>
      </c>
      <c r="B51" s="9">
        <v>8</v>
      </c>
      <c r="C51">
        <v>2</v>
      </c>
      <c r="D51">
        <f t="shared" si="3"/>
        <v>25</v>
      </c>
      <c r="E51">
        <f>AVERAGE(D50:D51)</f>
        <v>37.5</v>
      </c>
      <c r="F51" s="5">
        <f t="shared" ref="F51" si="29">100*SUM(C50:C51)/SUM(B50:B51)</f>
        <v>30</v>
      </c>
      <c r="H51">
        <v>126</v>
      </c>
      <c r="I51">
        <v>3</v>
      </c>
      <c r="J51">
        <f t="shared" si="28"/>
        <v>2.3809523809523809</v>
      </c>
      <c r="K51">
        <f>AVERAGE(J50:J51)</f>
        <v>3.8500506585612966</v>
      </c>
      <c r="L51" s="5">
        <f>100*SUM(I50:I51)/SUM(H50:H51)</f>
        <v>3.6363636363636362</v>
      </c>
      <c r="R51" s="5"/>
      <c r="T51">
        <f>SUM(B51+H51)</f>
        <v>134</v>
      </c>
      <c r="U51">
        <f>AVERAGE(T50:T51)</f>
        <v>115</v>
      </c>
      <c r="V51">
        <f>SUM(C51+I51)</f>
        <v>5</v>
      </c>
      <c r="W51">
        <f t="shared" si="25"/>
        <v>5.5</v>
      </c>
      <c r="X51">
        <f>V51/T51*100</f>
        <v>3.7313432835820892</v>
      </c>
      <c r="Y51">
        <f t="shared" ref="Y51" si="30">AVERAGE(X50:X51)</f>
        <v>4.9906716417910442</v>
      </c>
      <c r="Z51" s="5">
        <f t="shared" si="27"/>
        <v>4.7826086956521738</v>
      </c>
      <c r="AA51">
        <v>2</v>
      </c>
      <c r="AC51">
        <f>AVERAGE(T47:T51)</f>
        <v>98.5</v>
      </c>
      <c r="AD51">
        <v>4</v>
      </c>
    </row>
    <row r="52" spans="1:30">
      <c r="F52" s="5"/>
      <c r="L52" s="5"/>
      <c r="R52" s="5"/>
      <c r="Z52" s="5"/>
    </row>
    <row r="53" spans="1:30">
      <c r="A53" t="s">
        <v>156</v>
      </c>
      <c r="B53">
        <v>16</v>
      </c>
      <c r="C53">
        <v>1</v>
      </c>
      <c r="D53">
        <f t="shared" si="3"/>
        <v>6.25</v>
      </c>
      <c r="F53" s="5"/>
      <c r="H53">
        <v>158</v>
      </c>
      <c r="I53">
        <v>4</v>
      </c>
      <c r="J53">
        <f>I53/H53*100</f>
        <v>2.5316455696202533</v>
      </c>
      <c r="L53" s="5"/>
      <c r="R53" s="5"/>
      <c r="T53">
        <f>SUM(B53+H53)</f>
        <v>174</v>
      </c>
      <c r="V53">
        <f>SUM(C53+I53)</f>
        <v>5</v>
      </c>
      <c r="X53">
        <f>V53/T53*100</f>
        <v>2.8735632183908044</v>
      </c>
      <c r="Z53" s="5"/>
    </row>
    <row r="54" spans="1:30">
      <c r="A54" t="s">
        <v>157</v>
      </c>
      <c r="B54">
        <v>26</v>
      </c>
      <c r="C54">
        <v>2</v>
      </c>
      <c r="D54">
        <f t="shared" si="3"/>
        <v>7.6923076923076925</v>
      </c>
      <c r="F54" s="5"/>
      <c r="H54">
        <v>122</v>
      </c>
      <c r="I54">
        <v>6</v>
      </c>
      <c r="J54">
        <f>I54/H54*100</f>
        <v>4.918032786885246</v>
      </c>
      <c r="L54" s="5"/>
      <c r="R54" s="5"/>
      <c r="T54">
        <f>SUM(B54+H54)</f>
        <v>148</v>
      </c>
      <c r="V54">
        <f>SUM(C54+I54)</f>
        <v>8</v>
      </c>
      <c r="X54">
        <f>V54/T54*100</f>
        <v>5.4054054054054053</v>
      </c>
      <c r="Z54" s="5"/>
    </row>
    <row r="55" spans="1:30">
      <c r="A55" t="s">
        <v>165</v>
      </c>
      <c r="B55">
        <v>21</v>
      </c>
      <c r="C55">
        <v>3</v>
      </c>
      <c r="D55">
        <f t="shared" si="3"/>
        <v>14.285714285714285</v>
      </c>
      <c r="F55" s="5"/>
      <c r="H55">
        <v>90</v>
      </c>
      <c r="I55">
        <v>5</v>
      </c>
      <c r="J55">
        <f t="shared" si="28"/>
        <v>5.5555555555555554</v>
      </c>
      <c r="L55" s="5"/>
      <c r="R55" s="5"/>
      <c r="T55">
        <f>SUM(B55+H55)</f>
        <v>111</v>
      </c>
      <c r="V55">
        <f>SUM(C55+I55)</f>
        <v>8</v>
      </c>
      <c r="X55">
        <f>V55/T55*100</f>
        <v>7.2072072072072073</v>
      </c>
      <c r="Z55" s="5"/>
    </row>
    <row r="56" spans="1:30">
      <c r="A56" t="s">
        <v>166</v>
      </c>
      <c r="B56">
        <v>23</v>
      </c>
      <c r="C56">
        <v>5</v>
      </c>
      <c r="D56">
        <f t="shared" si="3"/>
        <v>21.739130434782609</v>
      </c>
      <c r="E56">
        <f>AVERAGE(D53:D56)</f>
        <v>12.491788103201147</v>
      </c>
      <c r="F56" s="5">
        <f>100*SUM(C53:C56)/SUM(B53:B56)</f>
        <v>12.790697674418604</v>
      </c>
      <c r="H56">
        <v>103</v>
      </c>
      <c r="I56">
        <v>5</v>
      </c>
      <c r="J56">
        <f t="shared" si="28"/>
        <v>4.8543689320388346</v>
      </c>
      <c r="K56">
        <f>AVERAGE(J53:J56)</f>
        <v>4.4649007110249723</v>
      </c>
      <c r="L56" s="5">
        <f>100*SUM(I53:I56)/SUM(H53:H56)</f>
        <v>4.2283298097251585</v>
      </c>
      <c r="R56" s="5"/>
      <c r="T56">
        <f>SUM(B56+H56)</f>
        <v>126</v>
      </c>
      <c r="U56">
        <f>AVERAGE(T53:T56)</f>
        <v>139.75</v>
      </c>
      <c r="V56">
        <f>SUM(C56+I56)</f>
        <v>10</v>
      </c>
      <c r="W56">
        <f>AVERAGE(V53:V56)</f>
        <v>7.75</v>
      </c>
      <c r="X56">
        <f>V56/T56*100</f>
        <v>7.9365079365079358</v>
      </c>
      <c r="Y56">
        <f>AVERAGE(X53:X56)</f>
        <v>5.8556709418778388</v>
      </c>
      <c r="Z56" s="5">
        <f>100*SUM(V53:V56)/SUM(T53:T56)</f>
        <v>5.5456171735241506</v>
      </c>
      <c r="AA56">
        <v>4</v>
      </c>
      <c r="AC56">
        <f>AVERAGE(T53:T56)</f>
        <v>139.75</v>
      </c>
      <c r="AD56">
        <v>4</v>
      </c>
    </row>
    <row r="57" spans="1:30">
      <c r="F57" s="5"/>
      <c r="L57" s="5"/>
      <c r="R57" s="5"/>
      <c r="Z57" s="5"/>
    </row>
    <row r="58" spans="1:30">
      <c r="A58" t="s">
        <v>167</v>
      </c>
      <c r="B58">
        <v>9</v>
      </c>
      <c r="C58">
        <v>2</v>
      </c>
      <c r="D58">
        <f t="shared" si="3"/>
        <v>22.222222222222221</v>
      </c>
      <c r="F58" s="5"/>
      <c r="H58">
        <v>92</v>
      </c>
      <c r="I58">
        <v>4</v>
      </c>
      <c r="J58">
        <f t="shared" si="28"/>
        <v>4.3478260869565215</v>
      </c>
      <c r="L58" s="5"/>
      <c r="N58">
        <v>6</v>
      </c>
      <c r="O58">
        <v>1</v>
      </c>
      <c r="P58">
        <f t="shared" ref="P58:P62" si="31">O58/N58*100</f>
        <v>16.666666666666664</v>
      </c>
      <c r="R58" s="5"/>
      <c r="T58">
        <f t="shared" ref="T58:T63" si="32">SUM(B58+H58)</f>
        <v>101</v>
      </c>
      <c r="V58">
        <f t="shared" ref="V58:V63" si="33">SUM(C58+I58)</f>
        <v>6</v>
      </c>
      <c r="X58">
        <f t="shared" ref="X58:X63" si="34">V58/T58*100</f>
        <v>5.9405940594059405</v>
      </c>
      <c r="Z58" s="5"/>
    </row>
    <row r="59" spans="1:30">
      <c r="A59" t="s">
        <v>168</v>
      </c>
      <c r="B59">
        <v>13</v>
      </c>
      <c r="C59">
        <v>1</v>
      </c>
      <c r="D59">
        <f t="shared" si="3"/>
        <v>7.6923076923076925</v>
      </c>
      <c r="F59" s="5"/>
      <c r="H59">
        <v>124</v>
      </c>
      <c r="I59">
        <v>4</v>
      </c>
      <c r="J59">
        <f t="shared" si="28"/>
        <v>3.225806451612903</v>
      </c>
      <c r="L59" s="5"/>
      <c r="N59">
        <v>10</v>
      </c>
      <c r="O59">
        <v>1</v>
      </c>
      <c r="P59">
        <f t="shared" si="31"/>
        <v>10</v>
      </c>
      <c r="R59" s="5"/>
      <c r="T59">
        <f t="shared" si="32"/>
        <v>137</v>
      </c>
      <c r="V59">
        <f t="shared" si="33"/>
        <v>5</v>
      </c>
      <c r="X59">
        <f t="shared" si="34"/>
        <v>3.6496350364963499</v>
      </c>
      <c r="Z59" s="5"/>
    </row>
    <row r="60" spans="1:30">
      <c r="A60" t="s">
        <v>158</v>
      </c>
      <c r="B60">
        <v>12</v>
      </c>
      <c r="C60">
        <v>2</v>
      </c>
      <c r="D60">
        <f t="shared" si="3"/>
        <v>16.666666666666664</v>
      </c>
      <c r="F60" s="5"/>
      <c r="H60">
        <v>78</v>
      </c>
      <c r="I60">
        <v>4</v>
      </c>
      <c r="J60">
        <f t="shared" si="28"/>
        <v>5.1282051282051277</v>
      </c>
      <c r="L60" s="5"/>
      <c r="N60">
        <v>7</v>
      </c>
      <c r="O60">
        <v>0</v>
      </c>
      <c r="P60">
        <f t="shared" si="31"/>
        <v>0</v>
      </c>
      <c r="R60" s="5"/>
      <c r="T60">
        <f t="shared" si="32"/>
        <v>90</v>
      </c>
      <c r="V60">
        <f t="shared" si="33"/>
        <v>6</v>
      </c>
      <c r="X60">
        <f t="shared" si="34"/>
        <v>6.666666666666667</v>
      </c>
      <c r="Z60" s="5"/>
    </row>
    <row r="61" spans="1:30">
      <c r="A61" t="s">
        <v>159</v>
      </c>
      <c r="B61">
        <v>11</v>
      </c>
      <c r="C61">
        <v>3</v>
      </c>
      <c r="D61">
        <f t="shared" si="3"/>
        <v>27.27272727272727</v>
      </c>
      <c r="F61" s="5"/>
      <c r="H61">
        <v>78</v>
      </c>
      <c r="I61">
        <v>4</v>
      </c>
      <c r="J61">
        <f t="shared" si="28"/>
        <v>5.1282051282051277</v>
      </c>
      <c r="L61" s="5"/>
      <c r="N61">
        <v>4</v>
      </c>
      <c r="O61">
        <v>0</v>
      </c>
      <c r="P61">
        <f t="shared" si="31"/>
        <v>0</v>
      </c>
      <c r="R61" s="5"/>
      <c r="T61">
        <f t="shared" si="32"/>
        <v>89</v>
      </c>
      <c r="V61">
        <f t="shared" si="33"/>
        <v>7</v>
      </c>
      <c r="X61">
        <f t="shared" si="34"/>
        <v>7.8651685393258424</v>
      </c>
      <c r="Z61" s="5"/>
    </row>
    <row r="62" spans="1:30">
      <c r="A62" t="s">
        <v>170</v>
      </c>
      <c r="B62">
        <v>16</v>
      </c>
      <c r="C62">
        <v>3</v>
      </c>
      <c r="D62">
        <f t="shared" si="3"/>
        <v>18.75</v>
      </c>
      <c r="F62" s="5"/>
      <c r="H62">
        <v>114</v>
      </c>
      <c r="I62">
        <v>6</v>
      </c>
      <c r="J62">
        <f t="shared" si="28"/>
        <v>5.2631578947368416</v>
      </c>
      <c r="L62" s="5"/>
      <c r="N62">
        <v>11</v>
      </c>
      <c r="O62">
        <v>2</v>
      </c>
      <c r="P62">
        <f t="shared" si="31"/>
        <v>18.181818181818183</v>
      </c>
      <c r="R62" s="5"/>
      <c r="T62">
        <f t="shared" si="32"/>
        <v>130</v>
      </c>
      <c r="V62">
        <f t="shared" si="33"/>
        <v>9</v>
      </c>
      <c r="X62">
        <f t="shared" si="34"/>
        <v>6.9230769230769234</v>
      </c>
      <c r="Z62" s="5"/>
    </row>
    <row r="63" spans="1:30">
      <c r="A63" t="s">
        <v>169</v>
      </c>
      <c r="B63">
        <v>16</v>
      </c>
      <c r="C63">
        <v>3</v>
      </c>
      <c r="D63">
        <f t="shared" si="3"/>
        <v>18.75</v>
      </c>
      <c r="E63">
        <f>AVERAGE(D58:D63)</f>
        <v>18.558987308987309</v>
      </c>
      <c r="F63" s="5">
        <f>100*SUM(C58:C63)/SUM(B58:B63)</f>
        <v>18.181818181818183</v>
      </c>
      <c r="H63">
        <v>96</v>
      </c>
      <c r="I63">
        <v>5</v>
      </c>
      <c r="J63">
        <f t="shared" si="28"/>
        <v>5.2083333333333339</v>
      </c>
      <c r="K63">
        <f>AVERAGE(J58:J63)</f>
        <v>4.7169223371749753</v>
      </c>
      <c r="L63" s="5">
        <f>100*SUM(I58:I63)/SUM(H58:H63)</f>
        <v>4.6391752577319592</v>
      </c>
      <c r="N63" t="s">
        <v>211</v>
      </c>
      <c r="O63" t="s">
        <v>211</v>
      </c>
      <c r="Q63">
        <f>AVERAGE(P58:P63)</f>
        <v>8.9696969696969688</v>
      </c>
      <c r="R63" s="5">
        <f>100*SUM(O58:O63)/SUM(N58:N63)</f>
        <v>10.526315789473685</v>
      </c>
      <c r="T63">
        <f t="shared" si="32"/>
        <v>112</v>
      </c>
      <c r="U63">
        <f>AVERAGE(T58:T63)</f>
        <v>109.83333333333333</v>
      </c>
      <c r="V63">
        <f t="shared" si="33"/>
        <v>8</v>
      </c>
      <c r="W63">
        <f>AVERAGE(V58:V63)</f>
        <v>6.833333333333333</v>
      </c>
      <c r="X63">
        <f t="shared" si="34"/>
        <v>7.1428571428571423</v>
      </c>
      <c r="Y63">
        <f>AVERAGE(X58:X63)</f>
        <v>6.364666394638145</v>
      </c>
      <c r="Z63" s="5">
        <f>100*SUM(V58:V63)/SUM(T58:T63)</f>
        <v>6.2215477996965101</v>
      </c>
      <c r="AA63">
        <v>6</v>
      </c>
      <c r="AC63">
        <f>AVERAGE(T58:T63)</f>
        <v>109.83333333333333</v>
      </c>
      <c r="AD63">
        <v>6</v>
      </c>
    </row>
    <row r="64" spans="1:30">
      <c r="F64" s="5"/>
      <c r="L64" s="5"/>
      <c r="R64" s="5"/>
      <c r="Z64" s="5"/>
    </row>
    <row r="65" spans="1:27">
      <c r="A65" t="s">
        <v>228</v>
      </c>
      <c r="B65">
        <v>12</v>
      </c>
      <c r="C65">
        <v>3</v>
      </c>
      <c r="D65">
        <f t="shared" si="3"/>
        <v>25</v>
      </c>
      <c r="F65" s="5"/>
      <c r="H65">
        <v>61</v>
      </c>
      <c r="I65">
        <v>3</v>
      </c>
      <c r="J65">
        <f>I65/H65*100</f>
        <v>4.918032786885246</v>
      </c>
      <c r="L65" s="5"/>
      <c r="R65" s="5"/>
      <c r="Z65" s="5"/>
    </row>
    <row r="66" spans="1:27">
      <c r="A66" t="s">
        <v>229</v>
      </c>
      <c r="B66">
        <v>13</v>
      </c>
      <c r="C66">
        <v>3</v>
      </c>
      <c r="D66">
        <f t="shared" si="3"/>
        <v>23.076923076923077</v>
      </c>
      <c r="F66" s="5"/>
      <c r="H66">
        <v>103</v>
      </c>
      <c r="I66">
        <v>4</v>
      </c>
      <c r="J66">
        <f>I66/H66*100</f>
        <v>3.8834951456310676</v>
      </c>
      <c r="L66" s="5"/>
      <c r="R66" s="5"/>
      <c r="Z66" s="5"/>
    </row>
    <row r="67" spans="1:27">
      <c r="A67" t="s">
        <v>230</v>
      </c>
      <c r="B67">
        <v>8</v>
      </c>
      <c r="C67">
        <v>2</v>
      </c>
      <c r="D67">
        <f t="shared" si="3"/>
        <v>25</v>
      </c>
      <c r="F67" s="5"/>
      <c r="H67">
        <v>74</v>
      </c>
      <c r="I67">
        <v>2</v>
      </c>
      <c r="J67">
        <f>I67/H67*100</f>
        <v>2.7027027027027026</v>
      </c>
      <c r="L67" s="5"/>
      <c r="R67" s="5"/>
      <c r="Z67" s="5"/>
    </row>
    <row r="68" spans="1:27">
      <c r="A68" t="s">
        <v>231</v>
      </c>
      <c r="B68">
        <v>4</v>
      </c>
      <c r="C68">
        <v>1</v>
      </c>
      <c r="D68">
        <f t="shared" si="3"/>
        <v>25</v>
      </c>
      <c r="E68">
        <f>AVERAGE(D65:D68)</f>
        <v>24.51923076923077</v>
      </c>
      <c r="F68" s="5">
        <f>100*SUM(C65:C68)/SUM(B65:B68)</f>
        <v>24.324324324324323</v>
      </c>
      <c r="H68">
        <v>63</v>
      </c>
      <c r="I68">
        <v>2</v>
      </c>
      <c r="J68">
        <f>I68/H68*100</f>
        <v>3.1746031746031744</v>
      </c>
      <c r="K68">
        <f>AVERAGE(J65:J68)</f>
        <v>3.6697084524555477</v>
      </c>
      <c r="L68" s="5">
        <f>100*SUM(I65:I68)/SUM(H65:H68)</f>
        <v>3.654485049833887</v>
      </c>
      <c r="R68" s="5"/>
      <c r="Z68" s="5"/>
    </row>
    <row r="69" spans="1:27">
      <c r="F69" s="5"/>
      <c r="L69" s="5"/>
      <c r="R69" s="5"/>
      <c r="Z69" s="5"/>
    </row>
    <row r="70" spans="1:27">
      <c r="A70" t="s">
        <v>232</v>
      </c>
      <c r="B70">
        <v>14</v>
      </c>
      <c r="C70">
        <v>2</v>
      </c>
      <c r="D70">
        <f t="shared" si="3"/>
        <v>14.285714285714285</v>
      </c>
      <c r="F70" s="5"/>
      <c r="H70">
        <v>97</v>
      </c>
      <c r="I70">
        <v>5</v>
      </c>
      <c r="J70">
        <f t="shared" ref="J70:J75" si="35">I70/H70*100</f>
        <v>5.1546391752577314</v>
      </c>
      <c r="L70" s="5"/>
      <c r="N70">
        <v>3</v>
      </c>
      <c r="O70">
        <v>0</v>
      </c>
      <c r="P70">
        <f t="shared" ref="P70:P75" si="36">O70/N70*100</f>
        <v>0</v>
      </c>
      <c r="R70" s="5"/>
      <c r="Z70" s="5"/>
    </row>
    <row r="71" spans="1:27">
      <c r="A71" t="s">
        <v>233</v>
      </c>
      <c r="B71">
        <v>32</v>
      </c>
      <c r="C71">
        <v>4</v>
      </c>
      <c r="D71">
        <f t="shared" si="3"/>
        <v>12.5</v>
      </c>
      <c r="F71" s="5"/>
      <c r="H71">
        <v>70</v>
      </c>
      <c r="I71">
        <v>2</v>
      </c>
      <c r="J71">
        <f t="shared" si="35"/>
        <v>2.8571428571428572</v>
      </c>
      <c r="L71" s="5"/>
      <c r="N71">
        <v>5</v>
      </c>
      <c r="O71">
        <v>0</v>
      </c>
      <c r="P71">
        <f t="shared" si="36"/>
        <v>0</v>
      </c>
      <c r="R71" s="5"/>
      <c r="Z71" s="5"/>
    </row>
    <row r="72" spans="1:27">
      <c r="A72" t="s">
        <v>234</v>
      </c>
      <c r="B72">
        <v>19</v>
      </c>
      <c r="C72">
        <v>2</v>
      </c>
      <c r="D72">
        <f t="shared" si="3"/>
        <v>10.526315789473683</v>
      </c>
      <c r="F72" s="5"/>
      <c r="H72">
        <v>122</v>
      </c>
      <c r="I72">
        <v>6</v>
      </c>
      <c r="J72">
        <f t="shared" si="35"/>
        <v>4.918032786885246</v>
      </c>
      <c r="L72" s="5"/>
      <c r="N72">
        <v>5</v>
      </c>
      <c r="O72">
        <v>0</v>
      </c>
      <c r="P72">
        <f t="shared" si="36"/>
        <v>0</v>
      </c>
      <c r="R72" s="5"/>
      <c r="Z72" s="5"/>
    </row>
    <row r="73" spans="1:27">
      <c r="A73" t="s">
        <v>235</v>
      </c>
      <c r="B73">
        <v>26</v>
      </c>
      <c r="C73">
        <v>3</v>
      </c>
      <c r="D73">
        <f t="shared" si="3"/>
        <v>11.538461538461538</v>
      </c>
      <c r="F73" s="5"/>
      <c r="H73">
        <v>90</v>
      </c>
      <c r="I73">
        <v>5</v>
      </c>
      <c r="J73">
        <f t="shared" si="35"/>
        <v>5.5555555555555554</v>
      </c>
      <c r="L73" s="5"/>
      <c r="N73">
        <v>4</v>
      </c>
      <c r="O73">
        <v>0</v>
      </c>
      <c r="P73">
        <f t="shared" si="36"/>
        <v>0</v>
      </c>
      <c r="R73" s="5"/>
      <c r="Z73" s="5"/>
    </row>
    <row r="74" spans="1:27">
      <c r="A74" t="s">
        <v>237</v>
      </c>
      <c r="B74">
        <v>19</v>
      </c>
      <c r="C74">
        <v>4</v>
      </c>
      <c r="D74">
        <f t="shared" si="3"/>
        <v>21.052631578947366</v>
      </c>
      <c r="F74" s="5"/>
      <c r="H74">
        <v>147</v>
      </c>
      <c r="I74">
        <v>7</v>
      </c>
      <c r="J74">
        <f t="shared" si="35"/>
        <v>4.7619047619047619</v>
      </c>
      <c r="L74" s="5"/>
      <c r="N74">
        <v>10</v>
      </c>
      <c r="O74">
        <v>1</v>
      </c>
      <c r="P74">
        <f t="shared" si="36"/>
        <v>10</v>
      </c>
      <c r="R74" s="5"/>
      <c r="Z74" s="5"/>
    </row>
    <row r="75" spans="1:27">
      <c r="A75" t="s">
        <v>236</v>
      </c>
      <c r="B75">
        <v>25</v>
      </c>
      <c r="C75">
        <v>3</v>
      </c>
      <c r="D75">
        <f t="shared" si="3"/>
        <v>12</v>
      </c>
      <c r="E75">
        <f>AVERAGE(D70:D75)</f>
        <v>13.650520532099479</v>
      </c>
      <c r="F75" s="5">
        <f>100*SUM(C70:C75)/SUM(B70:B75)</f>
        <v>13.333333333333334</v>
      </c>
      <c r="H75">
        <v>110</v>
      </c>
      <c r="I75">
        <v>7</v>
      </c>
      <c r="J75">
        <f t="shared" si="35"/>
        <v>6.3636363636363633</v>
      </c>
      <c r="K75">
        <f>AVERAGE(J70:J75)</f>
        <v>4.935151916730419</v>
      </c>
      <c r="L75" s="5">
        <f>100*SUM(I70:I75)/SUM(H70:H75)</f>
        <v>5.0314465408805029</v>
      </c>
      <c r="N75">
        <v>6</v>
      </c>
      <c r="O75">
        <v>0</v>
      </c>
      <c r="P75">
        <f t="shared" si="36"/>
        <v>0</v>
      </c>
      <c r="Q75">
        <f>AVERAGE(P70:P75)</f>
        <v>1.6666666666666667</v>
      </c>
      <c r="R75" s="5">
        <f>100*SUM(O70:O75)/SUM(N70:N75)</f>
        <v>3.0303030303030303</v>
      </c>
      <c r="Z75" s="5"/>
    </row>
    <row r="76" spans="1:27">
      <c r="F76" s="5"/>
      <c r="L76" s="5"/>
      <c r="R76" s="5"/>
      <c r="Z76" s="5"/>
    </row>
    <row r="77" spans="1:27">
      <c r="A77" t="s">
        <v>160</v>
      </c>
      <c r="B77">
        <v>15</v>
      </c>
      <c r="C77">
        <v>2</v>
      </c>
      <c r="D77">
        <f t="shared" si="3"/>
        <v>13.333333333333334</v>
      </c>
      <c r="F77" s="5"/>
      <c r="H77">
        <v>100</v>
      </c>
      <c r="I77">
        <v>4</v>
      </c>
      <c r="J77">
        <f t="shared" si="28"/>
        <v>4</v>
      </c>
      <c r="L77" s="5"/>
      <c r="R77" s="5"/>
      <c r="T77">
        <f>SUM(B77+H77)</f>
        <v>115</v>
      </c>
      <c r="V77">
        <f>SUM(C77+I77)</f>
        <v>6</v>
      </c>
      <c r="X77">
        <f>V77/T77*100</f>
        <v>5.2173913043478262</v>
      </c>
      <c r="Z77" s="5"/>
    </row>
    <row r="78" spans="1:27">
      <c r="A78" t="s">
        <v>161</v>
      </c>
      <c r="B78">
        <v>19</v>
      </c>
      <c r="C78">
        <v>3</v>
      </c>
      <c r="D78">
        <f t="shared" si="3"/>
        <v>15.789473684210526</v>
      </c>
      <c r="E78">
        <f>AVERAGE(D77:D78)</f>
        <v>14.56140350877193</v>
      </c>
      <c r="F78" s="5">
        <f>100*SUM(C77:C78)/SUM(B77:B78)</f>
        <v>14.705882352941176</v>
      </c>
      <c r="H78">
        <v>83</v>
      </c>
      <c r="I78">
        <v>4</v>
      </c>
      <c r="J78">
        <f t="shared" si="28"/>
        <v>4.8192771084337354</v>
      </c>
      <c r="K78">
        <f t="shared" ref="K78" si="37">AVERAGE(J77:J78)</f>
        <v>4.4096385542168672</v>
      </c>
      <c r="L78" s="5">
        <f>100*SUM(I77:I78)/SUM(H77:H78)</f>
        <v>4.3715846994535523</v>
      </c>
      <c r="N78">
        <v>7</v>
      </c>
      <c r="O78">
        <v>0</v>
      </c>
      <c r="P78">
        <f t="shared" ref="P78" si="38">O78/N78*100</f>
        <v>0</v>
      </c>
      <c r="Q78">
        <v>0</v>
      </c>
      <c r="R78" s="5">
        <f>100*SUM(O77:O78)/SUM(N77:N78)</f>
        <v>0</v>
      </c>
      <c r="T78">
        <f>SUM(B78+H78)</f>
        <v>102</v>
      </c>
      <c r="U78">
        <f>AVERAGE(T77:T78)</f>
        <v>108.5</v>
      </c>
      <c r="V78">
        <f>SUM(C78+I78)</f>
        <v>7</v>
      </c>
      <c r="W78">
        <f>AVERAGE(V77:V78)</f>
        <v>6.5</v>
      </c>
      <c r="X78">
        <f>V78/T78*100</f>
        <v>6.8627450980392162</v>
      </c>
      <c r="Y78">
        <f>AVERAGE(X77:X78)</f>
        <v>6.0400682011935212</v>
      </c>
      <c r="Z78" s="5">
        <f>100*SUM(V77:V78)/SUM(T77:T78)</f>
        <v>5.9907834101382491</v>
      </c>
      <c r="AA78">
        <v>2</v>
      </c>
    </row>
    <row r="79" spans="1:27">
      <c r="F79" s="5"/>
      <c r="L79" s="5"/>
      <c r="R79" s="5"/>
      <c r="Z79" s="5"/>
    </row>
    <row r="80" spans="1:27">
      <c r="A80" t="s">
        <v>238</v>
      </c>
      <c r="B80">
        <v>13</v>
      </c>
      <c r="C80">
        <v>3</v>
      </c>
      <c r="D80">
        <f t="shared" si="3"/>
        <v>23.076923076923077</v>
      </c>
      <c r="F80" s="5"/>
      <c r="H80">
        <v>124</v>
      </c>
      <c r="I80">
        <v>9</v>
      </c>
      <c r="J80">
        <f t="shared" si="28"/>
        <v>7.2580645161290329</v>
      </c>
      <c r="L80" s="5"/>
      <c r="N80">
        <v>9</v>
      </c>
      <c r="O80">
        <v>0</v>
      </c>
      <c r="P80">
        <f t="shared" ref="P80:P82" si="39">O80/N80*100</f>
        <v>0</v>
      </c>
      <c r="R80" s="5"/>
      <c r="Z80" s="5"/>
    </row>
    <row r="81" spans="1:30">
      <c r="A81" t="s">
        <v>239</v>
      </c>
      <c r="B81">
        <v>4</v>
      </c>
      <c r="C81">
        <v>1</v>
      </c>
      <c r="D81">
        <f t="shared" si="3"/>
        <v>25</v>
      </c>
      <c r="F81" s="5"/>
      <c r="H81">
        <v>116</v>
      </c>
      <c r="I81">
        <v>7</v>
      </c>
      <c r="J81">
        <f t="shared" si="28"/>
        <v>6.0344827586206895</v>
      </c>
      <c r="L81" s="5"/>
      <c r="N81">
        <v>8</v>
      </c>
      <c r="O81">
        <v>1</v>
      </c>
      <c r="P81">
        <f t="shared" si="39"/>
        <v>12.5</v>
      </c>
      <c r="R81" s="5"/>
      <c r="Z81" s="5"/>
    </row>
    <row r="82" spans="1:30">
      <c r="A82" t="s">
        <v>240</v>
      </c>
      <c r="B82">
        <v>22</v>
      </c>
      <c r="C82">
        <v>5</v>
      </c>
      <c r="D82">
        <f t="shared" si="3"/>
        <v>22.727272727272727</v>
      </c>
      <c r="F82" s="5"/>
      <c r="H82">
        <v>131</v>
      </c>
      <c r="I82">
        <v>12</v>
      </c>
      <c r="J82">
        <f t="shared" si="28"/>
        <v>9.1603053435114496</v>
      </c>
      <c r="L82" s="5"/>
      <c r="N82">
        <v>14</v>
      </c>
      <c r="O82">
        <v>3</v>
      </c>
      <c r="P82">
        <f t="shared" si="39"/>
        <v>21.428571428571427</v>
      </c>
      <c r="R82" s="5"/>
      <c r="Z82" s="5"/>
    </row>
    <row r="83" spans="1:30">
      <c r="A83" t="s">
        <v>241</v>
      </c>
      <c r="B83">
        <v>16</v>
      </c>
      <c r="C83">
        <v>5</v>
      </c>
      <c r="D83">
        <f t="shared" si="3"/>
        <v>31.25</v>
      </c>
      <c r="E83">
        <f>AVERAGE(D80:D83)</f>
        <v>25.513548951048953</v>
      </c>
      <c r="F83" s="5">
        <f>100*SUM(C80:C83)/SUM(B80:B83)</f>
        <v>25.454545454545453</v>
      </c>
      <c r="H83">
        <v>119</v>
      </c>
      <c r="I83">
        <v>9</v>
      </c>
      <c r="J83">
        <f t="shared" si="28"/>
        <v>7.5630252100840334</v>
      </c>
      <c r="K83">
        <f>AVERAGE(J80:J83)</f>
        <v>7.5039694570863009</v>
      </c>
      <c r="L83" s="5">
        <f>100*SUM(I80:I83)/SUM(H80:H83)</f>
        <v>7.5510204081632653</v>
      </c>
      <c r="Q83">
        <f>AVERAGE(P80:P83)</f>
        <v>11.30952380952381</v>
      </c>
      <c r="R83" s="5">
        <f>100*SUM(O80:O83)/SUM(N80:N83)</f>
        <v>12.903225806451612</v>
      </c>
      <c r="Z83" s="5"/>
    </row>
    <row r="84" spans="1:30">
      <c r="F84" s="5"/>
      <c r="L84" s="5"/>
      <c r="R84" s="5"/>
      <c r="Z84" s="5"/>
    </row>
    <row r="85" spans="1:30">
      <c r="A85" t="s">
        <v>162</v>
      </c>
      <c r="B85">
        <v>30</v>
      </c>
      <c r="C85">
        <v>6</v>
      </c>
      <c r="D85">
        <f t="shared" ref="D85:D87" si="40">C85/B85*100</f>
        <v>20</v>
      </c>
      <c r="F85" s="5"/>
      <c r="H85">
        <v>77</v>
      </c>
      <c r="I85">
        <v>2</v>
      </c>
      <c r="J85">
        <f t="shared" si="28"/>
        <v>2.5974025974025974</v>
      </c>
      <c r="L85" s="5"/>
      <c r="R85" s="5"/>
      <c r="T85">
        <f>SUM(B85+H85)</f>
        <v>107</v>
      </c>
      <c r="V85">
        <f>SUM(C85+I85)</f>
        <v>8</v>
      </c>
      <c r="X85">
        <f>V85/T85*100</f>
        <v>7.4766355140186906</v>
      </c>
      <c r="Z85" s="5"/>
    </row>
    <row r="86" spans="1:30">
      <c r="A86" s="11" t="s">
        <v>171</v>
      </c>
      <c r="B86">
        <v>20</v>
      </c>
      <c r="C86">
        <v>4</v>
      </c>
      <c r="D86">
        <f t="shared" si="40"/>
        <v>20</v>
      </c>
      <c r="F86" s="5"/>
      <c r="H86">
        <v>86</v>
      </c>
      <c r="I86">
        <v>3</v>
      </c>
      <c r="J86">
        <f t="shared" si="28"/>
        <v>3.4883720930232558</v>
      </c>
      <c r="L86" s="5"/>
      <c r="R86" s="5"/>
      <c r="T86">
        <f>SUM(B86+H86)</f>
        <v>106</v>
      </c>
      <c r="V86">
        <f>SUM(C86+I86)</f>
        <v>7</v>
      </c>
      <c r="X86">
        <f>V86/T86*100</f>
        <v>6.6037735849056602</v>
      </c>
      <c r="Z86" s="5"/>
    </row>
    <row r="87" spans="1:30">
      <c r="A87" t="s">
        <v>163</v>
      </c>
      <c r="B87">
        <v>18</v>
      </c>
      <c r="C87">
        <v>2</v>
      </c>
      <c r="D87">
        <f t="shared" si="40"/>
        <v>11.111111111111111</v>
      </c>
      <c r="E87">
        <f>AVERAGE(D85:D87)</f>
        <v>17.037037037037038</v>
      </c>
      <c r="F87" s="5">
        <f>100*SUM(C85:C87)/SUM(B85:B87)</f>
        <v>17.647058823529413</v>
      </c>
      <c r="H87">
        <v>76</v>
      </c>
      <c r="I87">
        <v>5</v>
      </c>
      <c r="J87">
        <f t="shared" si="28"/>
        <v>6.5789473684210522</v>
      </c>
      <c r="K87">
        <f>AVERAGE(J85:J87)</f>
        <v>4.2215740196156348</v>
      </c>
      <c r="L87" s="5">
        <f>100*SUM(I85:I87)/SUM(H85:H87)</f>
        <v>4.1841004184100417</v>
      </c>
      <c r="R87" s="5"/>
      <c r="T87">
        <f>SUM(B87+H87)</f>
        <v>94</v>
      </c>
      <c r="U87">
        <f>AVERAGE(T85:T87)</f>
        <v>102.33333333333333</v>
      </c>
      <c r="V87">
        <f>SUM(C87+I87)</f>
        <v>7</v>
      </c>
      <c r="W87">
        <f>AVERAGE(V85:V87)</f>
        <v>7.333333333333333</v>
      </c>
      <c r="X87">
        <f>V87/T87*100</f>
        <v>7.4468085106382977</v>
      </c>
      <c r="Y87">
        <f>AVERAGE(X85:X87)</f>
        <v>7.1757392031875495</v>
      </c>
      <c r="Z87" s="5">
        <f>100*SUM(V85:V87)/SUM(T85:T87)</f>
        <v>7.1661237785016283</v>
      </c>
      <c r="AA87">
        <v>3</v>
      </c>
      <c r="AC87">
        <f>AVERAGE(T77:T87)</f>
        <v>104.8</v>
      </c>
      <c r="AD87">
        <v>5</v>
      </c>
    </row>
    <row r="88" spans="1:30">
      <c r="F88" s="5"/>
      <c r="L88" s="5"/>
      <c r="R88" s="5"/>
      <c r="Z88" s="5"/>
    </row>
    <row r="89" spans="1:30">
      <c r="A89" t="s">
        <v>189</v>
      </c>
      <c r="B89">
        <f>COUNT(B2:B87)</f>
        <v>68</v>
      </c>
      <c r="C89">
        <f>COUNT(C2:C87)</f>
        <v>68</v>
      </c>
      <c r="D89">
        <f>COUNT(D2:D87)</f>
        <v>68</v>
      </c>
      <c r="E89">
        <f>COUNT(E2:E87)</f>
        <v>19</v>
      </c>
      <c r="F89" s="5">
        <f>COUNT(F2:F87)</f>
        <v>19</v>
      </c>
      <c r="H89">
        <f>COUNT(H2:H87)</f>
        <v>68</v>
      </c>
      <c r="I89">
        <f>COUNT(I2:I87)</f>
        <v>68</v>
      </c>
      <c r="J89">
        <f>COUNT(J2:J87)</f>
        <v>68</v>
      </c>
      <c r="K89">
        <f>COUNT(K2:K87)</f>
        <v>19</v>
      </c>
      <c r="L89" s="5">
        <f>COUNT(L2:L87)</f>
        <v>19</v>
      </c>
      <c r="M89" s="9"/>
      <c r="N89" s="9">
        <f>COUNT(N2:N87)</f>
        <v>20</v>
      </c>
      <c r="O89" s="9">
        <f>COUNT(O2:O87)</f>
        <v>20</v>
      </c>
      <c r="P89" s="9">
        <f>COUNT(P2:P87)</f>
        <v>20</v>
      </c>
      <c r="Q89" s="9">
        <f>COUNT(Q2:Q87)</f>
        <v>6</v>
      </c>
      <c r="R89" s="5">
        <f>COUNT(R2:R87)</f>
        <v>6</v>
      </c>
      <c r="T89">
        <f t="shared" ref="T89:Z89" si="41">COUNT(T2:T87)</f>
        <v>54</v>
      </c>
      <c r="U89">
        <f t="shared" si="41"/>
        <v>16</v>
      </c>
      <c r="V89">
        <f t="shared" si="41"/>
        <v>54</v>
      </c>
      <c r="W89">
        <f t="shared" si="41"/>
        <v>16</v>
      </c>
      <c r="X89">
        <f t="shared" si="41"/>
        <v>54</v>
      </c>
      <c r="Y89">
        <f t="shared" si="41"/>
        <v>16</v>
      </c>
      <c r="Z89" s="5">
        <f t="shared" si="41"/>
        <v>16</v>
      </c>
      <c r="AC89">
        <f>COUNT(AC2:AC87)</f>
        <v>9</v>
      </c>
    </row>
    <row r="90" spans="1:30">
      <c r="A90" t="s">
        <v>176</v>
      </c>
      <c r="B90">
        <f>AVERAGE(B2:B87)</f>
        <v>15.029411764705882</v>
      </c>
      <c r="C90">
        <f>AVERAGE(C2:C87)</f>
        <v>2.0588235294117645</v>
      </c>
      <c r="D90">
        <f>AVERAGE(D2:D87)</f>
        <v>15.026185237527613</v>
      </c>
      <c r="E90">
        <f>AVERAGE(E2:E87)</f>
        <v>15.285864379731056</v>
      </c>
      <c r="F90" s="5">
        <f>AVERAGE(F2:F87)</f>
        <v>15.248480862252682</v>
      </c>
      <c r="H90">
        <f>AVERAGE(H2:H87)</f>
        <v>92.279411764705884</v>
      </c>
      <c r="I90">
        <f>AVERAGE(I2:I87)</f>
        <v>4.4117647058823533</v>
      </c>
      <c r="J90">
        <f>AVERAGE(J2:J87)</f>
        <v>4.771408017782119</v>
      </c>
      <c r="K90">
        <f>AVERAGE(K2:K87)</f>
        <v>4.5476423240033039</v>
      </c>
      <c r="L90" s="5">
        <f>AVERAGE(L2:L87)</f>
        <v>4.4878861609760161</v>
      </c>
      <c r="M90" s="9"/>
      <c r="N90" s="9">
        <f>AVERAGE(N2:N87)</f>
        <v>9.4499999999999993</v>
      </c>
      <c r="O90" s="9">
        <f>AVERAGE(O2:O87)</f>
        <v>0.6</v>
      </c>
      <c r="P90" s="9">
        <f>AVERAGE(P2:P87)</f>
        <v>5.4031385281385287</v>
      </c>
      <c r="Q90" s="9">
        <f>AVERAGE(Q2:Q87)</f>
        <v>4.4612193362193358</v>
      </c>
      <c r="R90" s="5">
        <f>AVERAGE(R2:R87)</f>
        <v>5.1242598186571024</v>
      </c>
      <c r="T90">
        <f>AVERAGE(T2:T87)</f>
        <v>104.5</v>
      </c>
      <c r="U90">
        <f>AVERAGE(U2:U87)</f>
        <v>105.82440476190476</v>
      </c>
      <c r="W90">
        <f>AVERAGE(W2:W87)</f>
        <v>5.7678571428571423</v>
      </c>
      <c r="Y90">
        <f>AVERAGE(Y2:Y87)</f>
        <v>5.5686767182461629</v>
      </c>
      <c r="Z90" s="5">
        <f>AVERAGE(Z2:Z87)</f>
        <v>5.4554434603608524</v>
      </c>
      <c r="AC90">
        <f>AVERAGE(AC2:AC87)</f>
        <v>107.35119047619047</v>
      </c>
    </row>
    <row r="91" spans="1:30">
      <c r="A91" t="s">
        <v>185</v>
      </c>
      <c r="B91">
        <f>STDEV(B2:B87)</f>
        <v>8.0167187023926658</v>
      </c>
      <c r="C91">
        <f>STDEV(C2:C87)</f>
        <v>1.6380034528891902</v>
      </c>
      <c r="D91">
        <f>STDEV(D2:D87)</f>
        <v>12.421898164797582</v>
      </c>
      <c r="E91">
        <f>STDEV(E2:E87)</f>
        <v>9.033062771427776</v>
      </c>
      <c r="F91" s="5">
        <f>STDEV(F2:F87)</f>
        <v>7.7039901231750676</v>
      </c>
      <c r="H91">
        <f>STDEV(H2:H87)</f>
        <v>24.290435184241961</v>
      </c>
      <c r="I91">
        <f>STDEV(I2:I87)</f>
        <v>2.4751619522930248</v>
      </c>
      <c r="J91">
        <f>STDEV(J2:J87)</f>
        <v>2.1848390255203034</v>
      </c>
      <c r="K91">
        <f>STDEV(K2:K87)</f>
        <v>1.5874461523571006</v>
      </c>
      <c r="L91" s="5">
        <f>STDEV(L2:L87)</f>
        <v>1.7030751656566092</v>
      </c>
      <c r="M91" s="9"/>
      <c r="N91" s="9">
        <f>STDEV(N2:N87)</f>
        <v>5.0312183310543031</v>
      </c>
      <c r="O91" s="9">
        <f>STDEV(O2:O87)</f>
        <v>0.88257995015808777</v>
      </c>
      <c r="P91" s="9">
        <f>STDEV(P2:P87)</f>
        <v>7.5008542573560151</v>
      </c>
      <c r="Q91" s="9">
        <f>STDEV(Q2:Q87)</f>
        <v>4.7952033529017042</v>
      </c>
      <c r="R91" s="5">
        <f>STDEV(R2:R87)</f>
        <v>5.4276774327813326</v>
      </c>
      <c r="T91">
        <f t="shared" ref="T91:Z91" si="42">STDEV(T2:T87)</f>
        <v>25.409662402248212</v>
      </c>
      <c r="U91">
        <f t="shared" si="42"/>
        <v>18.526067159521329</v>
      </c>
      <c r="V91">
        <f t="shared" si="42"/>
        <v>2.9859325430495258</v>
      </c>
      <c r="W91">
        <f t="shared" si="42"/>
        <v>2.0794271770686481</v>
      </c>
      <c r="X91">
        <f t="shared" si="42"/>
        <v>2.6306735288063257</v>
      </c>
      <c r="Y91">
        <f t="shared" si="42"/>
        <v>1.7387633906551119</v>
      </c>
      <c r="Z91" s="5">
        <f t="shared" si="42"/>
        <v>1.8836966688670027</v>
      </c>
      <c r="AC91">
        <f>STDEV(AC2:AC87)</f>
        <v>19.037539874192039</v>
      </c>
    </row>
    <row r="92" spans="1:30">
      <c r="A92" t="s">
        <v>5</v>
      </c>
      <c r="B92">
        <f>B91/SQRT(COUNT(B2:B87))</f>
        <v>0.97216994061263273</v>
      </c>
      <c r="C92">
        <f>C91/SQRT(COUNT(C2:C87))</f>
        <v>0.19863709562907567</v>
      </c>
      <c r="D92">
        <f>D91/SQRT(COUNT(D2:D87))</f>
        <v>1.5063764177684296</v>
      </c>
      <c r="E92">
        <f>E91/SQRT(COUNT(E2:E87))</f>
        <v>2.0723267248059534</v>
      </c>
      <c r="F92" s="5">
        <f>F91/SQRT(COUNT(F2:F87))</f>
        <v>1.7674165478397674</v>
      </c>
      <c r="H92">
        <f>H91/SQRT(COUNT(H2:H87))</f>
        <v>2.945647939907329</v>
      </c>
      <c r="I92">
        <f>I91/SQRT(COUNT(I2:I87))</f>
        <v>0.30015747558276945</v>
      </c>
      <c r="J92">
        <f>J91/SQRT(COUNT(J2:J87))</f>
        <v>0.26495064932916973</v>
      </c>
      <c r="K92">
        <f>K91/SQRT(COUNT(K2:K87))</f>
        <v>0.36418512402300379</v>
      </c>
      <c r="L92" s="5">
        <f>L91/SQRT(COUNT(L2:L87))</f>
        <v>0.39071223896583951</v>
      </c>
      <c r="M92" s="9"/>
      <c r="N92" s="9">
        <f>N91/SQRT(COUNT(N2:N87))</f>
        <v>1.1250146197880462</v>
      </c>
      <c r="O92" s="9">
        <f>O91/SQRT(COUNT(O2:O87))</f>
        <v>0.19735087641318605</v>
      </c>
      <c r="P92" s="9">
        <f>P91/SQRT(COUNT(P2:P87))</f>
        <v>1.6772420008766751</v>
      </c>
      <c r="Q92" s="9">
        <f>Q91/SQRT(COUNT(Q2:Q87))</f>
        <v>1.957633571248705</v>
      </c>
      <c r="R92" s="5">
        <f>R91/SQRT(COUNT(R2:R87))</f>
        <v>2.2158400331222681</v>
      </c>
      <c r="T92">
        <f t="shared" ref="T92:Z92" si="43">T91/SQRT(COUNT(T2:T87))</f>
        <v>3.4578170789939091</v>
      </c>
      <c r="U92">
        <f t="shared" si="43"/>
        <v>4.6315167898803322</v>
      </c>
      <c r="V92">
        <f t="shared" si="43"/>
        <v>0.40633395204679462</v>
      </c>
      <c r="W92">
        <f t="shared" si="43"/>
        <v>0.51985679426716203</v>
      </c>
      <c r="X92">
        <f t="shared" si="43"/>
        <v>0.35798932363457342</v>
      </c>
      <c r="Y92">
        <f t="shared" si="43"/>
        <v>0.43469084766377797</v>
      </c>
      <c r="Z92" s="5">
        <f t="shared" si="43"/>
        <v>0.47092416721675068</v>
      </c>
      <c r="AC92">
        <f>AC91/SQRT(COUNT(AC2:AC87))</f>
        <v>6.3458466247306795</v>
      </c>
    </row>
    <row r="94" spans="1:30">
      <c r="A94" s="13" t="s">
        <v>203</v>
      </c>
    </row>
    <row r="95" spans="1:30">
      <c r="A95" t="s">
        <v>196</v>
      </c>
      <c r="B95">
        <v>0.99999000000000005</v>
      </c>
    </row>
    <row r="96" spans="1:30">
      <c r="A96" t="s">
        <v>197</v>
      </c>
      <c r="B96">
        <f>SQRT((18*F91^2+18*L91^2)/36)</f>
        <v>5.5790648337268536</v>
      </c>
    </row>
    <row r="97" spans="1:2">
      <c r="A97" t="s">
        <v>205</v>
      </c>
      <c r="B97" s="7">
        <v>1.5556350000000001</v>
      </c>
    </row>
    <row r="98" spans="1:2">
      <c r="A98" t="s">
        <v>206</v>
      </c>
      <c r="B98">
        <v>0.91900000000000004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Control</vt:lpstr>
      <vt:lpstr>KCL</vt:lpstr>
      <vt:lpstr>NMDA</vt:lpstr>
      <vt:lpstr>ONstim</vt:lpstr>
      <vt:lpstr>ONstim+ACh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Nicolas Reichardt</cp:lastModifiedBy>
  <dcterms:created xsi:type="dcterms:W3CDTF">2022-09-05T12:05:04Z</dcterms:created>
  <dcterms:modified xsi:type="dcterms:W3CDTF">2025-07-30T16:29:05Z</dcterms:modified>
</cp:coreProperties>
</file>